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0" yWindow="555" windowWidth="11040" windowHeight="7530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  <sheet name="Услуги по крыму" sheetId="16" r:id="rId9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дневное!$A$1:$Z$9</definedName>
    <definedName name="_xlnm.Print_Area" localSheetId="6">компл.центры!$A$1:$Y$14</definedName>
    <definedName name="_xlnm.Print_Area" localSheetId="1">'на дому'!$A$3:$AB$9</definedName>
    <definedName name="_xlnm.Print_Area" localSheetId="0">Свод!$A$1:$BB$8</definedName>
    <definedName name="_xlnm.Print_Area" localSheetId="2">соц.реаб.!$A$2:$Z$9</definedName>
    <definedName name="_xlnm.Print_Area" localSheetId="7">'соц.реаб. детей'!$A$1:$V$8</definedName>
    <definedName name="_xlnm.Print_Area" localSheetId="4">соц.такси!$A$1:$V$9</definedName>
    <definedName name="_xlnm.Print_Area" localSheetId="3">срочное!$A$1:$AB$10</definedName>
    <definedName name="_xlnm.Print_Area" localSheetId="8">'Услуги по крыму'!$A$1:$I$2</definedName>
  </definedNames>
  <calcPr calcId="114210" fullCalcOnLoad="1"/>
</workbook>
</file>

<file path=xl/calcChain.xml><?xml version="1.0" encoding="utf-8"?>
<calcChain xmlns="http://schemas.openxmlformats.org/spreadsheetml/2006/main">
  <c r="BB8" i="13"/>
  <c r="C2" i="16"/>
  <c r="Y8" i="4"/>
  <c r="Z8"/>
  <c r="AQ13" i="5"/>
  <c r="AR13"/>
  <c r="AQ14"/>
  <c r="AR14"/>
  <c r="AQ12"/>
  <c r="AR12"/>
  <c r="AC9" i="6"/>
  <c r="AD9"/>
  <c r="AC9" i="9"/>
  <c r="AD9"/>
  <c r="H2" i="16"/>
  <c r="G2"/>
  <c r="F2"/>
  <c r="V10" i="8"/>
  <c r="E2" i="16"/>
  <c r="D2"/>
  <c r="I2"/>
  <c r="AA9" i="9"/>
  <c r="U10" i="8"/>
  <c r="T10"/>
  <c r="W8" i="4"/>
  <c r="AO13" i="5"/>
  <c r="AO14"/>
  <c r="AO12"/>
  <c r="M9" i="15"/>
  <c r="L9"/>
  <c r="AA9" i="6"/>
  <c r="S7" i="13"/>
  <c r="T7"/>
  <c r="U7"/>
  <c r="V7"/>
  <c r="W7"/>
  <c r="Y7"/>
  <c r="Z7"/>
  <c r="AA7"/>
  <c r="AD7"/>
  <c r="AE7"/>
  <c r="AF7"/>
  <c r="AG7"/>
  <c r="AH7"/>
  <c r="AI7"/>
  <c r="AJ7"/>
  <c r="AK7"/>
  <c r="AL7"/>
  <c r="AM7"/>
  <c r="AN7"/>
  <c r="AO7"/>
  <c r="AP7"/>
  <c r="AQ7"/>
  <c r="AR7"/>
  <c r="AS7"/>
  <c r="AT7"/>
  <c r="AU7"/>
  <c r="AV7"/>
</calcChain>
</file>

<file path=xl/sharedStrings.xml><?xml version="1.0" encoding="utf-8"?>
<sst xmlns="http://schemas.openxmlformats.org/spreadsheetml/2006/main" count="424" uniqueCount="151">
  <si>
    <t>№ п/п</t>
  </si>
  <si>
    <t>ед.</t>
  </si>
  <si>
    <t>чел.</t>
  </si>
  <si>
    <t>усл.</t>
  </si>
  <si>
    <t>участники ВОВ</t>
  </si>
  <si>
    <t xml:space="preserve">осуществлено выездов мобильных бригад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</si>
  <si>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</si>
  <si>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</si>
  <si>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</si>
  <si>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</si>
  <si>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</si>
  <si>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</si>
  <si>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</si>
  <si>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</si>
  <si>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</si>
  <si>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</si>
  <si>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</si>
  <si>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</si>
  <si>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</si>
  <si>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</si>
  <si>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</si>
  <si>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</si>
  <si>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</si>
  <si>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</si>
  <si>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</si>
  <si>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</si>
  <si>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</si>
  <si>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</si>
  <si>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</si>
  <si>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</si>
  <si>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</si>
  <si>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</si>
  <si>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</si>
  <si>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</si>
  <si>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</si>
  <si>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</si>
  <si>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</si>
  <si>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</si>
  <si>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</si>
  <si>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</si>
  <si>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</si>
  <si>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</si>
  <si>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</si>
  <si>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</si>
  <si>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</si>
  <si>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</si>
  <si>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стационарное гериатрическое отделение для постоянного и временного проживания</t>
  </si>
  <si>
    <t>Наименование учреждения</t>
  </si>
  <si>
    <t xml:space="preserve">кол-во  отделений </t>
  </si>
  <si>
    <t xml:space="preserve"> в т.ч. инвалиды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</si>
  <si>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</si>
  <si>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</si>
  <si>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</si>
  <si>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</si>
  <si>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</si>
  <si>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</si>
  <si>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</si>
  <si>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</si>
  <si>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</si>
  <si>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</si>
  <si>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</si>
  <si>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</si>
  <si>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</si>
  <si>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</si>
  <si>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</si>
  <si>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граждане, обслужен-ные мобильными бригадами</t>
  </si>
  <si>
    <t>общее кол-во отделений</t>
  </si>
  <si>
    <t>Всего (руб.)</t>
  </si>
  <si>
    <t>благотворительные взносы , пожертвования и др.</t>
  </si>
  <si>
    <t>Бесплатно</t>
  </si>
  <si>
    <t>За плату</t>
  </si>
  <si>
    <t>Гарантированные услуги</t>
  </si>
  <si>
    <t>Дополнительные услуги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</si>
  <si>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</si>
  <si>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</si>
  <si>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</si>
  <si>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</si>
  <si>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</si>
  <si>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</si>
  <si>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</si>
  <si>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</si>
  <si>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</si>
  <si>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</si>
  <si>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</si>
  <si>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</si>
  <si>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</si>
  <si>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</si>
  <si>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</si>
  <si>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</si>
  <si>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</si>
  <si>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</si>
  <si>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</si>
  <si>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</si>
  <si>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</si>
  <si>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</si>
  <si>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</si>
  <si>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</si>
  <si>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 xml:space="preserve"> 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</si>
  <si>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</si>
  <si>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</si>
  <si>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</si>
  <si>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</si>
  <si>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</si>
  <si>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</si>
  <si>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</si>
  <si>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</si>
  <si>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</si>
  <si>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</si>
  <si>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</si>
  <si>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</si>
  <si>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</si>
  <si>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</si>
  <si>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</si>
  <si>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ВСЕГО</t>
  </si>
  <si>
    <t>на дому</t>
  </si>
  <si>
    <t>соц.реб.</t>
  </si>
  <si>
    <t>срочные</t>
  </si>
  <si>
    <t>соц.такси</t>
  </si>
  <si>
    <t>Дневное</t>
  </si>
  <si>
    <t>соц.реб.детей</t>
  </si>
  <si>
    <t>Дополнительная проверка услуг</t>
  </si>
  <si>
    <t>из стр. 13 инвалиды ВОВ по 5 ФЗ</t>
  </si>
  <si>
    <t>ветераны ВОВ   (5 ФЗ и 35 ЗРК)</t>
  </si>
  <si>
    <t>из стр. 15 ветераны ВОВ по 5 ФЗ</t>
  </si>
  <si>
    <t xml:space="preserve">из стр. 27 населенные пункты, не охваченные постоянным социальным обслуживанием  </t>
  </si>
  <si>
    <t>Сведения о предоставлении социальных услуг "Мобильными бригадами"</t>
  </si>
  <si>
    <t>из них инвалиды ВОВ и ветераны ВОВ</t>
  </si>
  <si>
    <t>На условиях полной оплаты</t>
  </si>
  <si>
    <t>инвалиды ВОВ                    (5 ФЗ и 35 ЗРК)</t>
  </si>
  <si>
    <t>48=(49+50+51)</t>
  </si>
  <si>
    <t>2=3+4+5+6+7+8+9+10</t>
  </si>
  <si>
    <t xml:space="preserve"> в т.ч. ветераны ВОВ</t>
  </si>
  <si>
    <t>из стр.5 инвалиды ВОВ по 5 ФЗ</t>
  </si>
  <si>
    <t>из стр. 3 инвалидов</t>
  </si>
  <si>
    <t xml:space="preserve"> из стр. 4 инвалидов ВОВ                    (5 ФЗ и 35 ЗРК)</t>
  </si>
  <si>
    <t>из стр.5 инвалидов ВОВ по 5 ФЗ</t>
  </si>
  <si>
    <t>из стр. 3 ветеранов ВОВ   (5 ФЗ и 35 ЗРК)</t>
  </si>
  <si>
    <t>из стр. 7 ветеранов ВОВ по 5 ФЗ</t>
  </si>
  <si>
    <r>
      <t xml:space="preserve">Оказанные услуги </t>
    </r>
    <r>
      <rPr>
        <sz val="10"/>
        <color indexed="10"/>
        <rFont val="Times New Roman"/>
        <family val="1"/>
        <charset val="204"/>
      </rPr>
      <t>(Включаем все услуги, в т.ч. дополнительные)</t>
    </r>
  </si>
  <si>
    <t>в т.ч.инвалиды</t>
  </si>
  <si>
    <t>из стр. 4 инвалиды ВОВ                    (5 ФЗ и 35 ЗРК)</t>
  </si>
  <si>
    <t>в т.ч. Ветераны ВОВ</t>
  </si>
  <si>
    <t>из стр. 13 инвалиды ВОВ                    (5 ФЗ и 35 ЗРК)</t>
  </si>
  <si>
    <t>из стр.14 инвалиды ВОВ по 5 ФЗ</t>
  </si>
  <si>
    <t>из стр. 16 ветеранов ВОВ по 5 ФЗ</t>
  </si>
  <si>
    <t xml:space="preserve">РАЗДЕЛ I. Отчет  о работе ГБУ РК "Центров социального обслуживания граждан пожилого возраста и инвалидов" и НКО </t>
  </si>
  <si>
    <t>ГБУ РК "ЦСО Первомайского района"</t>
  </si>
  <si>
    <t>Оказанные услуги  (Включаем все услуги, в т.ч. дополнительные)</t>
  </si>
  <si>
    <t>11=(17+18+19+20+21+22+23)</t>
  </si>
  <si>
    <t>Оказанные услуги (Включаем все услуги, в т.ч. дополнительные)</t>
  </si>
  <si>
    <t>ГБУ РК "ЦСО Первомайского  района"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</si>
</sst>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0">
    <font>
      <sz val="10"/>
      <name val="Arial Cyr"/>
      <charset val="204"/>
    </font>
    <font>
      <sz val="8"/>
      <name val="Arial Cyr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6"/>
      <name val="Times New Roman"/>
      <family val="1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sz val="10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9" fontId="15" fillId="0" borderId="0" applyFont="0" applyFill="0" applyBorder="0" applyAlignment="0" applyProtection="0"/>
  </cellStyleXfs>
  <cellXfs count="255">
    <xf numFmtId="0" fontId="0" fillId="0" borderId="0" xfId="0"/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90" wrapText="1"/>
    </xf>
    <xf numFmtId="0" fontId="5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4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2" fillId="2" borderId="0" xfId="0" applyFont="1" applyFill="1" applyBorder="1" applyAlignment="1" applyProtection="1">
      <alignment horizontal="left" vertical="top" wrapText="1"/>
      <protection hidden="1"/>
    </xf>
    <xf numFmtId="0" fontId="7" fillId="0" borderId="0" xfId="0" applyFont="1" applyAlignment="1"/>
    <xf numFmtId="0" fontId="9" fillId="0" borderId="0" xfId="0" applyFont="1"/>
    <xf numFmtId="2" fontId="9" fillId="0" borderId="0" xfId="0" applyNumberFormat="1" applyFont="1"/>
    <xf numFmtId="0" fontId="13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 applyProtection="1">
      <alignment horizontal="center" vertical="center" textRotation="90" wrapText="1"/>
      <protection hidden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13" fillId="0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/>
    <xf numFmtId="2" fontId="13" fillId="2" borderId="5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0" fillId="2" borderId="5" xfId="0" applyFont="1" applyFill="1" applyBorder="1" applyAlignment="1" applyProtection="1">
      <alignment vertical="top" wrapText="1"/>
    </xf>
    <xf numFmtId="0" fontId="0" fillId="0" borderId="0" xfId="0" applyBorder="1"/>
    <xf numFmtId="0" fontId="0" fillId="0" borderId="0" xfId="0" applyFill="1" applyBorder="1"/>
    <xf numFmtId="0" fontId="3" fillId="0" borderId="0" xfId="0" applyFont="1" applyBorder="1" applyAlignment="1">
      <alignment horizontal="center" vertical="center"/>
    </xf>
    <xf numFmtId="0" fontId="10" fillId="0" borderId="0" xfId="0" applyFont="1"/>
    <xf numFmtId="165" fontId="0" fillId="0" borderId="0" xfId="0" applyNumberFormat="1"/>
    <xf numFmtId="1" fontId="0" fillId="0" borderId="1" xfId="0" applyNumberFormat="1" applyBorder="1"/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/>
    </xf>
    <xf numFmtId="2" fontId="0" fillId="0" borderId="0" xfId="0" applyNumberFormat="1" applyBorder="1"/>
    <xf numFmtId="0" fontId="19" fillId="2" borderId="5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19" fillId="0" borderId="6" xfId="0" applyNumberFormat="1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/>
    <xf numFmtId="0" fontId="10" fillId="0" borderId="0" xfId="0" applyFont="1" applyFill="1"/>
    <xf numFmtId="0" fontId="10" fillId="0" borderId="0" xfId="0" applyFont="1" applyAlignment="1">
      <alignment horizontal="left"/>
    </xf>
    <xf numFmtId="0" fontId="14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" fontId="14" fillId="0" borderId="0" xfId="0" applyNumberFormat="1" applyFont="1" applyFill="1" applyAlignment="1">
      <alignment horizontal="center" vertical="center"/>
    </xf>
    <xf numFmtId="0" fontId="0" fillId="0" borderId="1" xfId="0" applyBorder="1"/>
    <xf numFmtId="0" fontId="10" fillId="2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>
      <alignment vertical="top" wrapText="1"/>
    </xf>
    <xf numFmtId="3" fontId="0" fillId="0" borderId="1" xfId="0" applyNumberFormat="1" applyBorder="1"/>
    <xf numFmtId="3" fontId="1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4" fillId="2" borderId="1" xfId="0" applyNumberFormat="1" applyFont="1" applyFill="1" applyBorder="1" applyAlignment="1" applyProtection="1">
      <alignment horizontal="center" vertical="top"/>
    </xf>
    <xf numFmtId="1" fontId="14" fillId="2" borderId="1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top"/>
    </xf>
    <xf numFmtId="0" fontId="17" fillId="2" borderId="0" xfId="0" applyFont="1" applyFill="1" applyAlignment="1">
      <alignment horizontal="center" vertical="center"/>
    </xf>
    <xf numFmtId="2" fontId="14" fillId="2" borderId="1" xfId="0" applyNumberFormat="1" applyFont="1" applyFill="1" applyBorder="1" applyAlignment="1" applyProtection="1">
      <alignment horizontal="center" vertical="center"/>
    </xf>
    <xf numFmtId="165" fontId="14" fillId="2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/>
    </xf>
    <xf numFmtId="4" fontId="14" fillId="2" borderId="1" xfId="0" applyNumberFormat="1" applyFont="1" applyFill="1" applyBorder="1" applyAlignment="1" applyProtection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164" fontId="14" fillId="2" borderId="1" xfId="0" applyNumberFormat="1" applyFont="1" applyFill="1" applyBorder="1" applyAlignment="1" applyProtection="1">
      <alignment horizontal="center" vertical="center"/>
    </xf>
    <xf numFmtId="165" fontId="14" fillId="2" borderId="1" xfId="0" applyNumberFormat="1" applyFont="1" applyFill="1" applyBorder="1" applyAlignment="1" applyProtection="1">
      <alignment horizontal="center" vertical="center"/>
    </xf>
    <xf numFmtId="4" fontId="14" fillId="2" borderId="0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top"/>
    </xf>
    <xf numFmtId="2" fontId="14" fillId="2" borderId="1" xfId="0" applyNumberFormat="1" applyFont="1" applyFill="1" applyBorder="1" applyAlignment="1" applyProtection="1">
      <alignment horizontal="center" vertical="top"/>
    </xf>
    <xf numFmtId="165" fontId="14" fillId="2" borderId="1" xfId="0" applyNumberFormat="1" applyFont="1" applyFill="1" applyBorder="1" applyAlignment="1" applyProtection="1">
      <alignment horizontal="center" vertical="top"/>
    </xf>
    <xf numFmtId="4" fontId="14" fillId="2" borderId="1" xfId="0" applyNumberFormat="1" applyFont="1" applyFill="1" applyBorder="1" applyAlignment="1" applyProtection="1">
      <alignment horizontal="center" vertical="top"/>
    </xf>
    <xf numFmtId="1" fontId="14" fillId="0" borderId="1" xfId="0" applyNumberFormat="1" applyFont="1" applyFill="1" applyBorder="1" applyAlignment="1" applyProtection="1">
      <alignment horizontal="center" vertical="center"/>
    </xf>
    <xf numFmtId="1" fontId="14" fillId="0" borderId="6" xfId="0" applyNumberFormat="1" applyFont="1" applyFill="1" applyBorder="1" applyAlignment="1" applyProtection="1">
      <alignment horizontal="center" vertical="center"/>
    </xf>
    <xf numFmtId="3" fontId="9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" fontId="14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14" fillId="0" borderId="1" xfId="0" applyNumberFormat="1" applyFont="1" applyFill="1" applyBorder="1" applyAlignment="1" applyProtection="1">
      <alignment horizontal="center" vertical="top"/>
    </xf>
    <xf numFmtId="1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14" fillId="0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1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1" xfId="2" applyNumberFormat="1" applyFont="1" applyFill="1" applyBorder="1" applyAlignment="1" applyProtection="1">
      <alignment horizontal="center" vertical="top"/>
    </xf>
    <xf numFmtId="0" fontId="10" fillId="0" borderId="1" xfId="0" applyFont="1" applyFill="1" applyBorder="1" applyAlignment="1" applyProtection="1">
      <alignment vertical="top" wrapText="1"/>
    </xf>
    <xf numFmtId="0" fontId="14" fillId="0" borderId="1" xfId="0" applyFont="1" applyFill="1" applyBorder="1" applyAlignment="1">
      <alignment vertical="top" wrapText="1"/>
    </xf>
    <xf numFmtId="1" fontId="0" fillId="0" borderId="0" xfId="0" applyNumberFormat="1" applyFill="1"/>
    <xf numFmtId="0" fontId="9" fillId="0" borderId="1" xfId="0" applyFont="1" applyFill="1" applyBorder="1" applyAlignment="1">
      <alignment vertical="top" wrapText="1"/>
    </xf>
    <xf numFmtId="0" fontId="10" fillId="2" borderId="5" xfId="0" applyFont="1" applyFill="1" applyBorder="1" applyAlignment="1" applyProtection="1">
      <alignment horizontal="center" vertical="center" textRotation="90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21" fillId="2" borderId="9" xfId="0" applyFont="1" applyFill="1" applyBorder="1" applyAlignment="1" applyProtection="1">
      <alignment vertical="top" wrapText="1"/>
    </xf>
    <xf numFmtId="0" fontId="22" fillId="2" borderId="10" xfId="0" applyFont="1" applyFill="1" applyBorder="1" applyAlignment="1">
      <alignment horizontal="center" vertical="top" wrapText="1"/>
    </xf>
    <xf numFmtId="3" fontId="22" fillId="2" borderId="10" xfId="0" applyNumberFormat="1" applyFont="1" applyFill="1" applyBorder="1" applyAlignment="1" applyProtection="1">
      <alignment horizontal="center" vertical="top"/>
    </xf>
    <xf numFmtId="3" fontId="22" fillId="2" borderId="10" xfId="0" applyNumberFormat="1" applyFont="1" applyFill="1" applyBorder="1" applyAlignment="1" applyProtection="1">
      <alignment horizontal="center" vertical="top" wrapText="1"/>
    </xf>
    <xf numFmtId="3" fontId="22" fillId="0" borderId="10" xfId="0" applyNumberFormat="1" applyFont="1" applyFill="1" applyBorder="1" applyAlignment="1" applyProtection="1">
      <alignment horizontal="center" vertical="top"/>
    </xf>
    <xf numFmtId="3" fontId="22" fillId="2" borderId="11" xfId="0" applyNumberFormat="1" applyFont="1" applyFill="1" applyBorder="1" applyAlignment="1" applyProtection="1">
      <alignment horizontal="center" vertical="top"/>
    </xf>
    <xf numFmtId="0" fontId="10" fillId="2" borderId="5" xfId="0" applyFont="1" applyFill="1" applyBorder="1" applyAlignment="1">
      <alignment horizontal="center" vertical="center" wrapText="1"/>
    </xf>
    <xf numFmtId="3" fontId="23" fillId="2" borderId="10" xfId="0" applyNumberFormat="1" applyFont="1" applyFill="1" applyBorder="1" applyAlignment="1" applyProtection="1">
      <alignment horizontal="center" vertical="top" wrapText="1"/>
    </xf>
    <xf numFmtId="2" fontId="13" fillId="0" borderId="5" xfId="0" applyNumberFormat="1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 applyProtection="1">
      <alignment horizontal="center" vertical="center" wrapText="1"/>
      <protection hidden="1"/>
    </xf>
    <xf numFmtId="1" fontId="26" fillId="2" borderId="8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  <protection hidden="1"/>
    </xf>
    <xf numFmtId="0" fontId="25" fillId="2" borderId="1" xfId="0" applyFont="1" applyFill="1" applyBorder="1" applyAlignment="1" applyProtection="1">
      <alignment horizontal="center" vertical="center" textRotation="90" wrapText="1"/>
      <protection hidden="1"/>
    </xf>
    <xf numFmtId="2" fontId="10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0" fontId="24" fillId="2" borderId="1" xfId="0" applyFont="1" applyFill="1" applyBorder="1" applyAlignment="1" applyProtection="1">
      <alignment vertical="center" wrapText="1"/>
      <protection hidden="1"/>
    </xf>
    <xf numFmtId="2" fontId="10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 applyProtection="1">
      <alignment horizontal="center" vertical="center" wrapText="1"/>
      <protection hidden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wrapText="1"/>
      <protection hidden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2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2" fontId="10" fillId="0" borderId="0" xfId="0" applyNumberFormat="1" applyFont="1"/>
    <xf numFmtId="0" fontId="29" fillId="2" borderId="1" xfId="0" applyFont="1" applyFill="1" applyBorder="1" applyAlignment="1" applyProtection="1">
      <alignment horizontal="center" vertical="center" textRotation="90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0" fontId="29" fillId="2" borderId="5" xfId="0" applyFont="1" applyFill="1" applyBorder="1" applyAlignment="1" applyProtection="1">
      <alignment horizontal="center" vertical="center" textRotation="90" wrapText="1"/>
      <protection hidden="1"/>
    </xf>
    <xf numFmtId="2" fontId="14" fillId="0" borderId="1" xfId="0" applyNumberFormat="1" applyFont="1" applyFill="1" applyBorder="1" applyAlignment="1" applyProtection="1">
      <alignment horizontal="center" vertical="top"/>
    </xf>
    <xf numFmtId="2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textRotation="90" wrapText="1"/>
      <protection hidden="1"/>
    </xf>
    <xf numFmtId="0" fontId="10" fillId="2" borderId="5" xfId="0" applyFont="1" applyFill="1" applyBorder="1" applyAlignment="1" applyProtection="1">
      <alignment horizontal="center" vertical="center" textRotation="90" wrapText="1"/>
      <protection hidden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0" borderId="8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2" borderId="24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10" fillId="2" borderId="22" xfId="0" applyFont="1" applyFill="1" applyBorder="1" applyAlignment="1" applyProtection="1">
      <alignment horizontal="center" vertical="center" wrapText="1"/>
      <protection hidden="1"/>
    </xf>
    <xf numFmtId="0" fontId="8" fillId="2" borderId="8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2" fontId="13" fillId="0" borderId="11" xfId="0" applyNumberFormat="1" applyFont="1" applyFill="1" applyBorder="1" applyAlignment="1">
      <alignment horizontal="center" wrapText="1"/>
    </xf>
    <xf numFmtId="2" fontId="13" fillId="0" borderId="19" xfId="0" applyNumberFormat="1" applyFont="1" applyFill="1" applyBorder="1" applyAlignment="1">
      <alignment horizontal="center" wrapText="1"/>
    </xf>
    <xf numFmtId="2" fontId="13" fillId="0" borderId="20" xfId="0" applyNumberFormat="1" applyFont="1" applyFill="1" applyBorder="1" applyAlignment="1">
      <alignment horizontal="center" wrapText="1"/>
    </xf>
    <xf numFmtId="2" fontId="13" fillId="0" borderId="21" xfId="0" applyNumberFormat="1" applyFont="1" applyFill="1" applyBorder="1" applyAlignment="1">
      <alignment horizontal="center" wrapText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0" fontId="10" fillId="2" borderId="5" xfId="0" applyFont="1" applyFill="1" applyBorder="1" applyAlignment="1" applyProtection="1">
      <alignment horizontal="center" vertical="center" wrapText="1"/>
      <protection hidden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16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2" fontId="13" fillId="0" borderId="1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textRotation="90" wrapText="1"/>
    </xf>
    <xf numFmtId="0" fontId="29" fillId="2" borderId="8" xfId="0" applyFont="1" applyFill="1" applyBorder="1" applyAlignment="1" applyProtection="1">
      <alignment horizontal="center" vertical="center" textRotation="90" wrapText="1"/>
      <protection hidden="1"/>
    </xf>
    <xf numFmtId="0" fontId="29" fillId="2" borderId="5" xfId="0" applyFont="1" applyFill="1" applyBorder="1" applyAlignment="1" applyProtection="1">
      <alignment horizontal="center" vertical="center" textRotation="90" wrapText="1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  <xf numFmtId="0" fontId="10" fillId="2" borderId="20" xfId="0" applyFont="1" applyFill="1" applyBorder="1" applyAlignment="1" applyProtection="1">
      <alignment horizontal="center" vertical="center" wrapText="1"/>
      <protection hidden="1"/>
    </xf>
    <xf numFmtId="0" fontId="10" fillId="2" borderId="21" xfId="0" applyFont="1" applyFill="1" applyBorder="1" applyAlignment="1" applyProtection="1">
      <alignment horizontal="center" vertical="center" wrapText="1"/>
      <protection hidden="1"/>
    </xf>
    <xf numFmtId="0" fontId="10" fillId="2" borderId="2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 applyProtection="1">
      <alignment horizontal="center" vertical="center" wrapText="1"/>
      <protection hidden="1"/>
    </xf>
    <xf numFmtId="2" fontId="10" fillId="2" borderId="12" xfId="0" applyNumberFormat="1" applyFont="1" applyFill="1" applyBorder="1" applyAlignment="1" applyProtection="1">
      <alignment horizontal="center" vertical="center" wrapText="1"/>
      <protection hidden="1"/>
    </xf>
    <xf numFmtId="2" fontId="10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25" fillId="2" borderId="8" xfId="0" applyFont="1" applyFill="1" applyBorder="1" applyAlignment="1" applyProtection="1">
      <alignment horizontal="center" vertical="center" textRotation="90" wrapText="1"/>
      <protection hidden="1"/>
    </xf>
    <xf numFmtId="0" fontId="25" fillId="2" borderId="5" xfId="0" applyFont="1" applyFill="1" applyBorder="1" applyAlignment="1" applyProtection="1">
      <alignment horizontal="center" vertical="center" textRotation="90" wrapText="1"/>
      <protection hidden="1"/>
    </xf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 wrapText="1"/>
      <protection hidden="1"/>
    </xf>
    <xf numFmtId="0" fontId="24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  <protection hidden="1"/>
    </xf>
    <xf numFmtId="0" fontId="10" fillId="2" borderId="29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textRotation="90" wrapText="1"/>
      <protection hidden="1"/>
    </xf>
    <xf numFmtId="0" fontId="10" fillId="0" borderId="2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2" fontId="10" fillId="2" borderId="8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2" borderId="12" xfId="0" applyNumberFormat="1" applyFont="1" applyFill="1" applyBorder="1" applyAlignment="1" applyProtection="1">
      <alignment horizontal="center" vertical="center" textRotation="90" wrapText="1"/>
      <protection hidden="1"/>
    </xf>
    <xf numFmtId="2" fontId="10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0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0" fillId="2" borderId="7" xfId="0" applyFont="1" applyFill="1" applyBorder="1" applyAlignment="1" applyProtection="1">
      <alignment horizontal="center" vertical="center" textRotation="90" wrapText="1"/>
      <protection hidden="1"/>
    </xf>
    <xf numFmtId="0" fontId="10" fillId="2" borderId="21" xfId="0" applyFont="1" applyFill="1" applyBorder="1" applyAlignment="1" applyProtection="1">
      <alignment horizontal="center" vertical="center" textRotation="90" wrapText="1"/>
      <protection hidden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B43"/>
  <sheetViews>
    <sheetView tabSelected="1" zoomScaleNormal="100" zoomScaleSheetLayoutView="85" workbookViewId="0">
      <pane xSplit="2" ySplit="6" topLeftCell="J7" activePane="bottomRight" state="frozen"/>
      <selection activeCell="K26" sqref="K26"/>
      <selection pane="topRight" activeCell="K26" sqref="K26"/>
      <selection pane="bottomLeft" activeCell="K26" sqref="K26"/>
      <selection pane="bottomRight" activeCell="Z8" sqref="Z8"/>
    </sheetView>
  </sheetViews>
  <sheetFormatPr defaultRowHeight="12.75"/>
  <cols>
    <col min="1" max="1" width="3.7109375" customWidth="1"/>
    <col min="2" max="2" width="27.5703125" customWidth="1"/>
    <col min="3" max="3" width="8.28515625" customWidth="1"/>
    <col min="4" max="4" width="6.5703125" customWidth="1"/>
    <col min="5" max="5" width="7.28515625" customWidth="1"/>
    <col min="6" max="6" width="8.5703125" customWidth="1"/>
    <col min="7" max="7" width="6.85546875" customWidth="1"/>
    <col min="8" max="8" width="4.85546875" customWidth="1"/>
    <col min="9" max="9" width="9.5703125" customWidth="1"/>
    <col min="10" max="10" width="7.28515625" customWidth="1"/>
    <col min="11" max="11" width="5" customWidth="1"/>
    <col min="12" max="12" width="11.42578125" style="22" customWidth="1"/>
    <col min="13" max="13" width="6" customWidth="1"/>
    <col min="14" max="14" width="7.140625" customWidth="1"/>
    <col min="15" max="15" width="4.85546875" customWidth="1"/>
    <col min="16" max="16" width="7.140625" customWidth="1"/>
    <col min="17" max="17" width="5.42578125" customWidth="1"/>
    <col min="18" max="18" width="8.5703125" customWidth="1"/>
    <col min="19" max="19" width="7.85546875" style="23" customWidth="1"/>
    <col min="20" max="20" width="7.5703125" customWidth="1"/>
    <col min="21" max="21" width="6.7109375" customWidth="1"/>
    <col min="22" max="22" width="6.7109375" style="8" customWidth="1"/>
    <col min="23" max="23" width="9.42578125" customWidth="1"/>
    <col min="24" max="24" width="8" customWidth="1"/>
    <col min="25" max="25" width="6.140625" customWidth="1"/>
    <col min="26" max="26" width="12.5703125" bestFit="1" customWidth="1"/>
    <col min="27" max="27" width="6.5703125" customWidth="1"/>
    <col min="28" max="28" width="8.28515625" customWidth="1"/>
    <col min="29" max="29" width="7.85546875" customWidth="1"/>
    <col min="30" max="30" width="8.42578125" bestFit="1" customWidth="1"/>
    <col min="31" max="31" width="9.7109375" bestFit="1" customWidth="1"/>
    <col min="32" max="32" width="8.42578125" bestFit="1" customWidth="1"/>
    <col min="33" max="33" width="7.140625" bestFit="1" customWidth="1"/>
    <col min="34" max="34" width="9.7109375" bestFit="1" customWidth="1"/>
    <col min="35" max="35" width="9" customWidth="1"/>
    <col min="36" max="36" width="7.85546875" customWidth="1"/>
    <col min="37" max="37" width="7" style="8" customWidth="1"/>
    <col min="38" max="38" width="6.85546875" style="8" customWidth="1"/>
    <col min="39" max="39" width="7.85546875" style="8" customWidth="1"/>
    <col min="40" max="40" width="8.7109375" style="8" customWidth="1"/>
    <col min="41" max="42" width="8.5703125" style="8" customWidth="1"/>
    <col min="43" max="43" width="7" customWidth="1"/>
    <col min="44" max="44" width="9" customWidth="1"/>
    <col min="45" max="45" width="6.85546875" customWidth="1"/>
    <col min="46" max="46" width="10" customWidth="1"/>
    <col min="47" max="47" width="7.85546875" customWidth="1"/>
    <col min="48" max="48" width="9.85546875" style="23" customWidth="1"/>
    <col min="49" max="49" width="14.7109375" style="8" customWidth="1"/>
    <col min="50" max="50" width="18.28515625" style="8" customWidth="1"/>
    <col min="51" max="51" width="15" bestFit="1" customWidth="1"/>
    <col min="52" max="52" width="16.85546875" style="8" customWidth="1"/>
    <col min="53" max="53" width="15.140625" style="8" bestFit="1" customWidth="1"/>
    <col min="54" max="54" width="9.28515625" style="8" customWidth="1"/>
  </cols>
  <sheetData>
    <row r="1" spans="1:54" ht="33.75" customHeight="1">
      <c r="A1" s="194" t="s">
        <v>145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</row>
    <row r="2" spans="1:54" ht="9.6" customHeight="1" thickBot="1">
      <c r="C2" s="6"/>
      <c r="D2" s="6"/>
      <c r="E2" s="6"/>
      <c r="F2" s="6"/>
      <c r="G2" s="6"/>
      <c r="H2" s="6"/>
      <c r="I2" s="6"/>
      <c r="J2" s="6"/>
      <c r="K2" s="6"/>
      <c r="L2" s="24"/>
      <c r="M2" s="6"/>
      <c r="N2" s="6"/>
      <c r="O2" s="6"/>
      <c r="P2" s="6"/>
      <c r="Q2" s="6"/>
      <c r="R2" s="6"/>
      <c r="S2" s="42"/>
      <c r="T2" s="6"/>
      <c r="U2" s="6"/>
      <c r="V2" s="24"/>
      <c r="W2" s="6"/>
      <c r="X2" s="6"/>
      <c r="Y2" s="6"/>
      <c r="Z2" s="6"/>
      <c r="AA2" s="4"/>
      <c r="AB2" s="4"/>
      <c r="AC2" s="4"/>
      <c r="AD2" s="4"/>
      <c r="AE2" s="4"/>
    </row>
    <row r="3" spans="1:54" s="17" customFormat="1" ht="69.75" customHeight="1">
      <c r="A3" s="196" t="s">
        <v>0</v>
      </c>
      <c r="B3" s="199" t="s">
        <v>47</v>
      </c>
      <c r="C3" s="202" t="s">
        <v>66</v>
      </c>
      <c r="D3" s="161" t="s">
        <v>112</v>
      </c>
      <c r="E3" s="162"/>
      <c r="F3" s="162"/>
      <c r="G3" s="162"/>
      <c r="H3" s="162"/>
      <c r="I3" s="162"/>
      <c r="J3" s="162"/>
      <c r="K3" s="163"/>
      <c r="L3" s="161" t="s">
        <v>63</v>
      </c>
      <c r="M3" s="162"/>
      <c r="N3" s="162"/>
      <c r="O3" s="162"/>
      <c r="P3" s="162"/>
      <c r="Q3" s="163"/>
      <c r="R3" s="161" t="s">
        <v>60</v>
      </c>
      <c r="S3" s="162"/>
      <c r="T3" s="162"/>
      <c r="U3" s="162"/>
      <c r="V3" s="162"/>
      <c r="W3" s="162"/>
      <c r="X3" s="163"/>
      <c r="Y3" s="170" t="s">
        <v>59</v>
      </c>
      <c r="Z3" s="170"/>
      <c r="AA3" s="161" t="s">
        <v>125</v>
      </c>
      <c r="AB3" s="162"/>
      <c r="AC3" s="162"/>
      <c r="AD3" s="162"/>
      <c r="AE3" s="163"/>
      <c r="AF3" s="161" t="s">
        <v>33</v>
      </c>
      <c r="AG3" s="162"/>
      <c r="AH3" s="163"/>
      <c r="AI3" s="176" t="s">
        <v>64</v>
      </c>
      <c r="AJ3" s="177"/>
      <c r="AK3" s="182" t="s">
        <v>80</v>
      </c>
      <c r="AL3" s="182"/>
      <c r="AM3" s="182"/>
      <c r="AN3" s="182"/>
      <c r="AO3" s="182"/>
      <c r="AP3" s="182"/>
      <c r="AQ3" s="184" t="s">
        <v>74</v>
      </c>
      <c r="AR3" s="185"/>
      <c r="AS3" s="185"/>
      <c r="AT3" s="185"/>
      <c r="AU3" s="185"/>
      <c r="AV3" s="186"/>
      <c r="AW3" s="184" t="s">
        <v>54</v>
      </c>
      <c r="AX3" s="185"/>
      <c r="AY3" s="185"/>
      <c r="AZ3" s="185"/>
      <c r="BA3" s="186"/>
    </row>
    <row r="4" spans="1:54" s="18" customFormat="1" ht="52.5" customHeight="1">
      <c r="A4" s="197"/>
      <c r="B4" s="200"/>
      <c r="C4" s="203"/>
      <c r="D4" s="166" t="s">
        <v>61</v>
      </c>
      <c r="E4" s="166" t="s">
        <v>41</v>
      </c>
      <c r="F4" s="166" t="s">
        <v>42</v>
      </c>
      <c r="G4" s="166" t="s">
        <v>43</v>
      </c>
      <c r="H4" s="166" t="s">
        <v>44</v>
      </c>
      <c r="I4" s="166" t="s">
        <v>96</v>
      </c>
      <c r="J4" s="166" t="s">
        <v>46</v>
      </c>
      <c r="K4" s="166" t="s">
        <v>62</v>
      </c>
      <c r="L4" s="180" t="s">
        <v>19</v>
      </c>
      <c r="M4" s="187" t="s">
        <v>20</v>
      </c>
      <c r="N4" s="187"/>
      <c r="O4" s="187"/>
      <c r="P4" s="164" t="s">
        <v>122</v>
      </c>
      <c r="Q4" s="205" t="s">
        <v>123</v>
      </c>
      <c r="R4" s="166" t="s">
        <v>61</v>
      </c>
      <c r="S4" s="168" t="s">
        <v>41</v>
      </c>
      <c r="T4" s="166" t="s">
        <v>42</v>
      </c>
      <c r="U4" s="166" t="s">
        <v>43</v>
      </c>
      <c r="V4" s="166" t="s">
        <v>44</v>
      </c>
      <c r="W4" s="166" t="s">
        <v>45</v>
      </c>
      <c r="X4" s="166" t="s">
        <v>46</v>
      </c>
      <c r="Y4" s="189" t="s">
        <v>39</v>
      </c>
      <c r="Z4" s="164" t="s">
        <v>38</v>
      </c>
      <c r="AA4" s="164" t="s">
        <v>30</v>
      </c>
      <c r="AB4" s="164" t="s">
        <v>124</v>
      </c>
      <c r="AC4" s="171" t="s">
        <v>5</v>
      </c>
      <c r="AD4" s="173"/>
      <c r="AE4" s="172"/>
      <c r="AF4" s="164" t="s">
        <v>34</v>
      </c>
      <c r="AG4" s="171" t="s">
        <v>35</v>
      </c>
      <c r="AH4" s="172"/>
      <c r="AI4" s="178"/>
      <c r="AJ4" s="179"/>
      <c r="AK4" s="183" t="s">
        <v>77</v>
      </c>
      <c r="AL4" s="183"/>
      <c r="AM4" s="183" t="s">
        <v>76</v>
      </c>
      <c r="AN4" s="183"/>
      <c r="AO4" s="183" t="s">
        <v>75</v>
      </c>
      <c r="AP4" s="183"/>
      <c r="AQ4" s="191" t="s">
        <v>71</v>
      </c>
      <c r="AR4" s="192"/>
      <c r="AS4" s="192"/>
      <c r="AT4" s="193"/>
      <c r="AU4" s="187" t="s">
        <v>72</v>
      </c>
      <c r="AV4" s="187"/>
      <c r="AW4" s="180" t="s">
        <v>67</v>
      </c>
      <c r="AX4" s="174" t="s">
        <v>92</v>
      </c>
      <c r="AY4" s="174" t="s">
        <v>31</v>
      </c>
      <c r="AZ4" s="174" t="s">
        <v>68</v>
      </c>
      <c r="BA4" s="174" t="s">
        <v>22</v>
      </c>
    </row>
    <row r="5" spans="1:54" s="18" customFormat="1" ht="110.25" customHeight="1">
      <c r="A5" s="197"/>
      <c r="B5" s="200"/>
      <c r="C5" s="204"/>
      <c r="D5" s="167"/>
      <c r="E5" s="167"/>
      <c r="F5" s="167"/>
      <c r="G5" s="167"/>
      <c r="H5" s="167"/>
      <c r="I5" s="167"/>
      <c r="J5" s="167"/>
      <c r="K5" s="167"/>
      <c r="L5" s="181"/>
      <c r="M5" s="120" t="s">
        <v>19</v>
      </c>
      <c r="N5" s="120" t="s">
        <v>128</v>
      </c>
      <c r="O5" s="157" t="s">
        <v>121</v>
      </c>
      <c r="P5" s="165"/>
      <c r="Q5" s="206"/>
      <c r="R5" s="167"/>
      <c r="S5" s="169"/>
      <c r="T5" s="167"/>
      <c r="U5" s="167"/>
      <c r="V5" s="167"/>
      <c r="W5" s="167"/>
      <c r="X5" s="167"/>
      <c r="Y5" s="190"/>
      <c r="Z5" s="165"/>
      <c r="AA5" s="165"/>
      <c r="AB5" s="165"/>
      <c r="AC5" s="50" t="s">
        <v>19</v>
      </c>
      <c r="AD5" s="171" t="s">
        <v>65</v>
      </c>
      <c r="AE5" s="172"/>
      <c r="AF5" s="165"/>
      <c r="AG5" s="15" t="s">
        <v>36</v>
      </c>
      <c r="AH5" s="16" t="s">
        <v>37</v>
      </c>
      <c r="AI5" s="21" t="s">
        <v>19</v>
      </c>
      <c r="AJ5" s="130" t="s">
        <v>126</v>
      </c>
      <c r="AK5" s="26" t="s">
        <v>78</v>
      </c>
      <c r="AL5" s="26" t="s">
        <v>79</v>
      </c>
      <c r="AM5" s="26" t="s">
        <v>78</v>
      </c>
      <c r="AN5" s="26" t="s">
        <v>79</v>
      </c>
      <c r="AO5" s="26" t="s">
        <v>78</v>
      </c>
      <c r="AP5" s="26" t="s">
        <v>79</v>
      </c>
      <c r="AQ5" s="188" t="s">
        <v>127</v>
      </c>
      <c r="AR5" s="188"/>
      <c r="AS5" s="188" t="s">
        <v>73</v>
      </c>
      <c r="AT5" s="188"/>
      <c r="AU5" s="187"/>
      <c r="AV5" s="187"/>
      <c r="AW5" s="181"/>
      <c r="AX5" s="175"/>
      <c r="AY5" s="175"/>
      <c r="AZ5" s="175"/>
      <c r="BA5" s="175"/>
      <c r="BB5" s="18" t="s">
        <v>94</v>
      </c>
    </row>
    <row r="6" spans="1:54" s="20" customFormat="1" ht="18" customHeight="1" thickBot="1">
      <c r="A6" s="198"/>
      <c r="B6" s="201"/>
      <c r="C6" s="19"/>
      <c r="D6" s="19" t="s">
        <v>1</v>
      </c>
      <c r="E6" s="19" t="s">
        <v>1</v>
      </c>
      <c r="F6" s="19" t="s">
        <v>1</v>
      </c>
      <c r="G6" s="19" t="s">
        <v>1</v>
      </c>
      <c r="H6" s="19" t="s">
        <v>1</v>
      </c>
      <c r="I6" s="19" t="s">
        <v>1</v>
      </c>
      <c r="J6" s="19" t="s">
        <v>1</v>
      </c>
      <c r="K6" s="19" t="s">
        <v>1</v>
      </c>
      <c r="L6" s="19" t="s">
        <v>2</v>
      </c>
      <c r="M6" s="19" t="s">
        <v>2</v>
      </c>
      <c r="N6" s="19" t="s">
        <v>2</v>
      </c>
      <c r="O6" s="19" t="s">
        <v>2</v>
      </c>
      <c r="P6" s="19" t="s">
        <v>2</v>
      </c>
      <c r="Q6" s="19" t="s">
        <v>2</v>
      </c>
      <c r="R6" s="19" t="s">
        <v>2</v>
      </c>
      <c r="S6" s="43" t="s">
        <v>2</v>
      </c>
      <c r="T6" s="19" t="s">
        <v>2</v>
      </c>
      <c r="U6" s="19" t="s">
        <v>2</v>
      </c>
      <c r="V6" s="19" t="s">
        <v>2</v>
      </c>
      <c r="W6" s="19" t="s">
        <v>2</v>
      </c>
      <c r="X6" s="19" t="s">
        <v>2</v>
      </c>
      <c r="Y6" s="19" t="s">
        <v>2</v>
      </c>
      <c r="Z6" s="19" t="s">
        <v>2</v>
      </c>
      <c r="AA6" s="19" t="s">
        <v>1</v>
      </c>
      <c r="AB6" s="19" t="s">
        <v>1</v>
      </c>
      <c r="AC6" s="19" t="s">
        <v>1</v>
      </c>
      <c r="AD6" s="19" t="s">
        <v>2</v>
      </c>
      <c r="AE6" s="19" t="s">
        <v>40</v>
      </c>
      <c r="AF6" s="19" t="s">
        <v>1</v>
      </c>
      <c r="AG6" s="19" t="s">
        <v>1</v>
      </c>
      <c r="AH6" s="19" t="s">
        <v>2</v>
      </c>
      <c r="AI6" s="19" t="s">
        <v>2</v>
      </c>
      <c r="AJ6" s="19" t="s">
        <v>2</v>
      </c>
      <c r="AK6" s="19" t="s">
        <v>1</v>
      </c>
      <c r="AL6" s="19" t="s">
        <v>1</v>
      </c>
      <c r="AM6" s="19" t="s">
        <v>1</v>
      </c>
      <c r="AN6" s="19" t="s">
        <v>1</v>
      </c>
      <c r="AO6" s="19" t="s">
        <v>1</v>
      </c>
      <c r="AP6" s="19" t="s">
        <v>1</v>
      </c>
      <c r="AQ6" s="19" t="s">
        <v>2</v>
      </c>
      <c r="AR6" s="19" t="s">
        <v>40</v>
      </c>
      <c r="AS6" s="19" t="s">
        <v>2</v>
      </c>
      <c r="AT6" s="19" t="s">
        <v>40</v>
      </c>
      <c r="AU6" s="19" t="s">
        <v>2</v>
      </c>
      <c r="AV6" s="43" t="s">
        <v>40</v>
      </c>
      <c r="AW6" s="19" t="s">
        <v>14</v>
      </c>
      <c r="AX6" s="19" t="s">
        <v>32</v>
      </c>
      <c r="AY6" s="19" t="s">
        <v>14</v>
      </c>
      <c r="AZ6" s="19" t="s">
        <v>14</v>
      </c>
      <c r="BA6" s="19" t="s">
        <v>14</v>
      </c>
      <c r="BB6" s="31"/>
    </row>
    <row r="7" spans="1:54" ht="18.75" customHeight="1">
      <c r="A7" s="122"/>
      <c r="B7" s="123">
        <v>1</v>
      </c>
      <c r="C7" s="129" t="s">
        <v>130</v>
      </c>
      <c r="D7" s="124">
        <v>3</v>
      </c>
      <c r="E7" s="124">
        <v>4</v>
      </c>
      <c r="F7" s="124">
        <v>5</v>
      </c>
      <c r="G7" s="124">
        <v>6</v>
      </c>
      <c r="H7" s="124">
        <v>7</v>
      </c>
      <c r="I7" s="124">
        <v>8</v>
      </c>
      <c r="J7" s="124">
        <v>9</v>
      </c>
      <c r="K7" s="124">
        <v>10</v>
      </c>
      <c r="L7" s="129" t="s">
        <v>148</v>
      </c>
      <c r="M7" s="124">
        <v>12</v>
      </c>
      <c r="N7" s="124">
        <v>13</v>
      </c>
      <c r="O7" s="124">
        <v>14</v>
      </c>
      <c r="P7" s="124">
        <v>15</v>
      </c>
      <c r="Q7" s="124">
        <v>16</v>
      </c>
      <c r="R7" s="124">
        <v>17</v>
      </c>
      <c r="S7" s="126">
        <f t="shared" ref="S7:AH7" si="0">R7+1</f>
        <v>18</v>
      </c>
      <c r="T7" s="124">
        <f t="shared" si="0"/>
        <v>19</v>
      </c>
      <c r="U7" s="124">
        <f t="shared" si="0"/>
        <v>20</v>
      </c>
      <c r="V7" s="124">
        <f t="shared" si="0"/>
        <v>21</v>
      </c>
      <c r="W7" s="124">
        <f t="shared" si="0"/>
        <v>22</v>
      </c>
      <c r="X7" s="124">
        <v>23</v>
      </c>
      <c r="Y7" s="124">
        <f>X7+1</f>
        <v>24</v>
      </c>
      <c r="Z7" s="124">
        <f>Y7+1</f>
        <v>25</v>
      </c>
      <c r="AA7" s="124">
        <f>Z7+1</f>
        <v>26</v>
      </c>
      <c r="AB7" s="124">
        <v>27</v>
      </c>
      <c r="AC7" s="124">
        <v>28</v>
      </c>
      <c r="AD7" s="124">
        <f t="shared" si="0"/>
        <v>29</v>
      </c>
      <c r="AE7" s="124">
        <f t="shared" si="0"/>
        <v>30</v>
      </c>
      <c r="AF7" s="124">
        <f t="shared" si="0"/>
        <v>31</v>
      </c>
      <c r="AG7" s="124">
        <f t="shared" si="0"/>
        <v>32</v>
      </c>
      <c r="AH7" s="124">
        <f t="shared" si="0"/>
        <v>33</v>
      </c>
      <c r="AI7" s="124">
        <f>AH7+1</f>
        <v>34</v>
      </c>
      <c r="AJ7" s="124">
        <f>AI7+1</f>
        <v>35</v>
      </c>
      <c r="AK7" s="124">
        <f>AJ7+1</f>
        <v>36</v>
      </c>
      <c r="AL7" s="124">
        <f t="shared" ref="AL7:AV7" si="1">AK7+1</f>
        <v>37</v>
      </c>
      <c r="AM7" s="124">
        <f t="shared" si="1"/>
        <v>38</v>
      </c>
      <c r="AN7" s="124">
        <f t="shared" si="1"/>
        <v>39</v>
      </c>
      <c r="AO7" s="124">
        <f t="shared" si="1"/>
        <v>40</v>
      </c>
      <c r="AP7" s="124">
        <f t="shared" si="1"/>
        <v>41</v>
      </c>
      <c r="AQ7" s="124">
        <f t="shared" si="1"/>
        <v>42</v>
      </c>
      <c r="AR7" s="124">
        <f t="shared" si="1"/>
        <v>43</v>
      </c>
      <c r="AS7" s="124">
        <f t="shared" si="1"/>
        <v>44</v>
      </c>
      <c r="AT7" s="124">
        <f t="shared" si="1"/>
        <v>45</v>
      </c>
      <c r="AU7" s="124">
        <f t="shared" si="1"/>
        <v>46</v>
      </c>
      <c r="AV7" s="124">
        <f t="shared" si="1"/>
        <v>47</v>
      </c>
      <c r="AW7" s="125" t="s">
        <v>129</v>
      </c>
      <c r="AX7" s="124">
        <v>49</v>
      </c>
      <c r="AY7" s="124">
        <v>50</v>
      </c>
      <c r="AZ7" s="124">
        <v>51</v>
      </c>
      <c r="BA7" s="127">
        <v>52</v>
      </c>
      <c r="BB7" s="34"/>
    </row>
    <row r="8" spans="1:54" s="102" customFormat="1" ht="30" customHeight="1">
      <c r="A8" s="99">
        <v>1</v>
      </c>
      <c r="B8" s="100" t="s">
        <v>146</v>
      </c>
      <c r="C8" s="103">
        <v>5</v>
      </c>
      <c r="D8" s="103">
        <v>1</v>
      </c>
      <c r="E8" s="103">
        <v>3</v>
      </c>
      <c r="F8" s="103">
        <v>0</v>
      </c>
      <c r="G8" s="103">
        <v>1</v>
      </c>
      <c r="H8" s="103">
        <v>0</v>
      </c>
      <c r="I8" s="103">
        <v>0</v>
      </c>
      <c r="J8" s="103">
        <v>0</v>
      </c>
      <c r="K8" s="103">
        <v>0</v>
      </c>
      <c r="L8" s="103">
        <v>841</v>
      </c>
      <c r="M8" s="103">
        <v>194</v>
      </c>
      <c r="N8" s="103">
        <v>0</v>
      </c>
      <c r="O8" s="103">
        <v>0</v>
      </c>
      <c r="P8" s="103">
        <v>20</v>
      </c>
      <c r="Q8" s="103">
        <v>2</v>
      </c>
      <c r="R8" s="103">
        <v>291</v>
      </c>
      <c r="S8" s="103">
        <v>526</v>
      </c>
      <c r="T8" s="103">
        <v>0</v>
      </c>
      <c r="U8" s="103">
        <v>24</v>
      </c>
      <c r="V8" s="103">
        <v>0</v>
      </c>
      <c r="W8" s="103">
        <v>0</v>
      </c>
      <c r="X8" s="103">
        <v>0</v>
      </c>
      <c r="Y8" s="103">
        <v>132</v>
      </c>
      <c r="Z8" s="103">
        <v>132</v>
      </c>
      <c r="AA8" s="103">
        <v>42</v>
      </c>
      <c r="AB8" s="103">
        <v>14</v>
      </c>
      <c r="AC8" s="103">
        <v>5</v>
      </c>
      <c r="AD8" s="103">
        <v>39</v>
      </c>
      <c r="AE8" s="103">
        <v>45</v>
      </c>
      <c r="AF8" s="103">
        <v>7</v>
      </c>
      <c r="AG8" s="103">
        <v>2</v>
      </c>
      <c r="AH8" s="103">
        <v>64</v>
      </c>
      <c r="AI8" s="103">
        <v>0</v>
      </c>
      <c r="AJ8" s="103">
        <v>0</v>
      </c>
      <c r="AK8" s="103">
        <v>0</v>
      </c>
      <c r="AL8" s="103">
        <v>0</v>
      </c>
      <c r="AM8" s="103">
        <v>1100</v>
      </c>
      <c r="AN8" s="103">
        <v>550</v>
      </c>
      <c r="AO8" s="103">
        <v>295</v>
      </c>
      <c r="AP8" s="103">
        <v>291</v>
      </c>
      <c r="AQ8" s="103">
        <v>134</v>
      </c>
      <c r="AR8" s="103">
        <v>1176</v>
      </c>
      <c r="AS8" s="103">
        <v>19</v>
      </c>
      <c r="AT8" s="103">
        <v>2610</v>
      </c>
      <c r="AU8" s="103">
        <v>57</v>
      </c>
      <c r="AV8" s="103">
        <v>1033</v>
      </c>
      <c r="AW8" s="158">
        <v>454158.01</v>
      </c>
      <c r="AX8" s="158">
        <v>454158.01</v>
      </c>
      <c r="AY8" s="158">
        <v>0</v>
      </c>
      <c r="AZ8" s="158">
        <v>0</v>
      </c>
      <c r="BA8" s="158">
        <v>68912.09</v>
      </c>
      <c r="BB8" s="101">
        <f>L8-R8-S8-T8-U8-V8-W8-X8</f>
        <v>0</v>
      </c>
    </row>
    <row r="9" spans="1:54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Q9" s="8"/>
      <c r="AR9" s="8"/>
      <c r="AS9" s="8"/>
      <c r="AT9" s="8"/>
      <c r="AU9" s="8"/>
      <c r="AV9" s="8"/>
      <c r="AY9" s="8"/>
    </row>
    <row r="10" spans="1:54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Q10" s="8"/>
      <c r="AR10" s="8"/>
      <c r="AS10" s="8"/>
      <c r="AT10" s="8"/>
      <c r="AU10" s="8"/>
      <c r="AV10" s="8"/>
      <c r="AY10" s="8"/>
    </row>
    <row r="11" spans="1:54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Q11" s="8"/>
      <c r="AR11" s="8"/>
      <c r="AS11" s="8"/>
      <c r="AT11" s="8"/>
      <c r="AU11" s="8"/>
      <c r="AV11" s="8"/>
      <c r="AY11" s="8"/>
    </row>
    <row r="12" spans="1:54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Q12" s="8"/>
      <c r="AR12" s="8"/>
      <c r="AS12" s="8"/>
      <c r="AT12" s="8"/>
      <c r="AU12" s="8"/>
      <c r="AV12" s="8"/>
      <c r="AY12" s="8"/>
    </row>
    <row r="13" spans="1:54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Q13" s="8"/>
      <c r="AR13" s="8"/>
      <c r="AS13" s="8"/>
      <c r="AT13" s="8"/>
      <c r="AU13" s="8"/>
      <c r="AV13" s="8"/>
      <c r="AY13" s="8"/>
    </row>
    <row r="14" spans="1:54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Q14" s="8"/>
      <c r="AR14" s="8"/>
      <c r="AS14" s="8"/>
      <c r="AT14" s="8"/>
      <c r="AU14" s="8"/>
      <c r="AV14" s="8"/>
      <c r="AY14" s="8"/>
    </row>
    <row r="15" spans="1:54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Q15" s="8"/>
      <c r="AR15" s="8"/>
      <c r="AS15" s="8"/>
      <c r="AT15" s="8"/>
      <c r="AU15" s="8"/>
      <c r="AV15" s="8"/>
      <c r="AY15" s="8"/>
    </row>
    <row r="16" spans="1:54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Q16" s="8"/>
      <c r="AR16" s="8"/>
      <c r="AS16" s="8"/>
      <c r="AT16" s="8"/>
      <c r="AU16" s="8"/>
      <c r="AV16" s="8"/>
      <c r="AY16" s="8"/>
    </row>
    <row r="17" spans="2:5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Q17" s="8"/>
      <c r="AR17" s="8"/>
      <c r="AS17" s="8"/>
      <c r="AT17" s="8"/>
      <c r="AU17" s="8"/>
      <c r="AV17" s="8"/>
      <c r="AY17" s="8"/>
    </row>
    <row r="18" spans="2:51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Q18" s="8"/>
      <c r="AR18" s="8"/>
      <c r="AS18" s="8"/>
      <c r="AT18" s="8"/>
      <c r="AU18" s="8"/>
      <c r="AV18" s="8"/>
      <c r="AY18" s="8"/>
    </row>
    <row r="19" spans="2:51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Q19" s="8"/>
      <c r="AR19" s="8"/>
      <c r="AS19" s="8"/>
      <c r="AT19" s="8"/>
      <c r="AU19" s="8"/>
      <c r="AV19" s="8"/>
      <c r="AY19" s="8"/>
    </row>
    <row r="20" spans="2:5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Q20" s="8"/>
      <c r="AR20" s="8"/>
      <c r="AS20" s="8"/>
      <c r="AT20" s="8"/>
      <c r="AU20" s="8"/>
      <c r="AV20" s="8"/>
      <c r="AY20" s="8"/>
    </row>
    <row r="21" spans="2:51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Q21" s="8"/>
      <c r="AR21" s="8"/>
      <c r="AS21" s="8"/>
      <c r="AT21" s="8"/>
      <c r="AU21" s="8"/>
      <c r="AV21" s="8"/>
      <c r="AY21" s="8"/>
    </row>
    <row r="22" spans="2:5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Q22" s="8"/>
      <c r="AR22" s="8"/>
      <c r="AS22" s="8"/>
      <c r="AT22" s="8"/>
      <c r="AU22" s="8"/>
      <c r="AV22" s="8"/>
      <c r="AY22" s="8"/>
    </row>
    <row r="23" spans="2:51">
      <c r="L23" s="8"/>
    </row>
    <row r="24" spans="2:51">
      <c r="L24" s="8"/>
    </row>
    <row r="25" spans="2:51">
      <c r="L25" s="8"/>
    </row>
    <row r="26" spans="2:51">
      <c r="L26" s="8"/>
    </row>
    <row r="27" spans="2:51">
      <c r="L27" s="8"/>
    </row>
    <row r="28" spans="2:51">
      <c r="L28" s="8"/>
    </row>
    <row r="29" spans="2:51">
      <c r="L29" s="8"/>
    </row>
    <row r="30" spans="2:51">
      <c r="L30" s="8"/>
    </row>
    <row r="31" spans="2:51">
      <c r="L31" s="8"/>
    </row>
    <row r="32" spans="2:51">
      <c r="L32" s="8"/>
    </row>
    <row r="33" spans="12:12">
      <c r="L33" s="8"/>
    </row>
    <row r="34" spans="12:12">
      <c r="L34" s="8"/>
    </row>
    <row r="35" spans="12:12">
      <c r="L35" s="8"/>
    </row>
    <row r="36" spans="12:12">
      <c r="L36" s="8"/>
    </row>
    <row r="37" spans="12:12">
      <c r="L37" s="8"/>
    </row>
    <row r="38" spans="12:12">
      <c r="L38" s="8"/>
    </row>
    <row r="39" spans="12:12">
      <c r="L39" s="8"/>
    </row>
    <row r="40" spans="12:12">
      <c r="L40" s="8"/>
    </row>
    <row r="41" spans="12:12">
      <c r="L41" s="8"/>
    </row>
    <row r="42" spans="12:12">
      <c r="L42" s="8"/>
    </row>
    <row r="43" spans="12:12">
      <c r="L43" s="8"/>
    </row>
  </sheetData>
  <mergeCells count="53">
    <mergeCell ref="B3:B6"/>
    <mergeCell ref="K4:K5"/>
    <mergeCell ref="C3:C5"/>
    <mergeCell ref="D4:D5"/>
    <mergeCell ref="E4:E5"/>
    <mergeCell ref="L3:Q3"/>
    <mergeCell ref="L4:L5"/>
    <mergeCell ref="M4:O4"/>
    <mergeCell ref="P4:P5"/>
    <mergeCell ref="Q4:Q5"/>
    <mergeCell ref="A1:BB1"/>
    <mergeCell ref="AW3:BA3"/>
    <mergeCell ref="A3:A6"/>
    <mergeCell ref="AA3:AE3"/>
    <mergeCell ref="F4:F5"/>
    <mergeCell ref="G4:G5"/>
    <mergeCell ref="D3:K3"/>
    <mergeCell ref="J4:J5"/>
    <mergeCell ref="H4:H5"/>
    <mergeCell ref="I4:I5"/>
    <mergeCell ref="X4:X5"/>
    <mergeCell ref="AY4:AY5"/>
    <mergeCell ref="Y4:Y5"/>
    <mergeCell ref="AS5:AT5"/>
    <mergeCell ref="AQ4:AT4"/>
    <mergeCell ref="AM4:AN4"/>
    <mergeCell ref="AK3:AP3"/>
    <mergeCell ref="AO4:AP4"/>
    <mergeCell ref="AQ3:AV3"/>
    <mergeCell ref="AU4:AV5"/>
    <mergeCell ref="AK4:AL4"/>
    <mergeCell ref="AZ4:AZ5"/>
    <mergeCell ref="AQ5:AR5"/>
    <mergeCell ref="AC4:AE4"/>
    <mergeCell ref="AB4:AB5"/>
    <mergeCell ref="V4:V5"/>
    <mergeCell ref="AA4:AA5"/>
    <mergeCell ref="AD5:AE5"/>
    <mergeCell ref="BA4:BA5"/>
    <mergeCell ref="AF4:AF5"/>
    <mergeCell ref="AX4:AX5"/>
    <mergeCell ref="AI3:AJ4"/>
    <mergeCell ref="AW4:AW5"/>
    <mergeCell ref="R3:X3"/>
    <mergeCell ref="Z4:Z5"/>
    <mergeCell ref="W4:W5"/>
    <mergeCell ref="S4:S5"/>
    <mergeCell ref="Y3:Z3"/>
    <mergeCell ref="AF3:AH3"/>
    <mergeCell ref="R4:R5"/>
    <mergeCell ref="AG4:AH4"/>
    <mergeCell ref="T4:T5"/>
    <mergeCell ref="U4:U5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B13"/>
  <sheetViews>
    <sheetView zoomScale="80" zoomScaleNormal="80" zoomScaleSheetLayoutView="100" workbookViewId="0">
      <pane xSplit="2" ySplit="7" topLeftCell="L8" activePane="bottomRight" state="frozen"/>
      <selection activeCell="K26" sqref="K26"/>
      <selection pane="topRight" activeCell="K26" sqref="K26"/>
      <selection pane="bottomLeft" activeCell="K26" sqref="K26"/>
      <selection pane="bottomRight" activeCell="A9" sqref="A9"/>
    </sheetView>
  </sheetViews>
  <sheetFormatPr defaultRowHeight="12.75"/>
  <cols>
    <col min="1" max="1" width="3.7109375" customWidth="1"/>
    <col min="2" max="2" width="39.140625" customWidth="1"/>
    <col min="3" max="3" width="8.5703125" style="5" customWidth="1"/>
    <col min="4" max="4" width="13.5703125" bestFit="1" customWidth="1"/>
    <col min="5" max="5" width="12" style="5" bestFit="1" customWidth="1"/>
    <col min="6" max="6" width="10.28515625" bestFit="1" customWidth="1"/>
    <col min="7" max="7" width="7.5703125" customWidth="1"/>
    <col min="8" max="8" width="11.140625" customWidth="1"/>
    <col min="9" max="9" width="9.5703125" customWidth="1"/>
    <col min="10" max="10" width="12.140625" customWidth="1"/>
    <col min="11" max="11" width="11.7109375" customWidth="1"/>
    <col min="12" max="12" width="11.42578125" style="5" customWidth="1"/>
    <col min="13" max="13" width="10.28515625" customWidth="1"/>
    <col min="14" max="14" width="9.28515625" customWidth="1"/>
    <col min="15" max="15" width="9.42578125" customWidth="1"/>
    <col min="16" max="16" width="11.5703125" customWidth="1"/>
    <col min="17" max="17" width="10.85546875" customWidth="1"/>
    <col min="18" max="18" width="11.5703125" customWidth="1"/>
    <col min="19" max="19" width="12" bestFit="1" customWidth="1"/>
    <col min="20" max="20" width="11" customWidth="1"/>
    <col min="21" max="21" width="8" customWidth="1"/>
    <col min="22" max="22" width="8.42578125" customWidth="1"/>
    <col min="24" max="24" width="9.5703125" customWidth="1"/>
    <col min="26" max="26" width="12.42578125" customWidth="1"/>
    <col min="27" max="28" width="10.28515625" bestFit="1" customWidth="1"/>
  </cols>
  <sheetData>
    <row r="1" spans="1:28" hidden="1"/>
    <row r="2" spans="1:28" hidden="1"/>
    <row r="3" spans="1:28" ht="27" customHeight="1">
      <c r="C3" s="13" t="s">
        <v>23</v>
      </c>
    </row>
    <row r="4" spans="1:28" s="3" customFormat="1" ht="30.75" customHeight="1">
      <c r="A4" s="213" t="s">
        <v>0</v>
      </c>
      <c r="B4" s="213" t="s">
        <v>47</v>
      </c>
      <c r="C4" s="214" t="s">
        <v>48</v>
      </c>
      <c r="D4" s="171" t="s">
        <v>81</v>
      </c>
      <c r="E4" s="173"/>
      <c r="F4" s="173"/>
      <c r="G4" s="173"/>
      <c r="H4" s="173"/>
      <c r="I4" s="173"/>
      <c r="J4" s="173"/>
      <c r="K4" s="173"/>
      <c r="L4" s="173"/>
      <c r="M4" s="187" t="s">
        <v>149</v>
      </c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</row>
    <row r="5" spans="1:28" s="3" customFormat="1" ht="23.25" customHeight="1">
      <c r="A5" s="213"/>
      <c r="B5" s="213"/>
      <c r="C5" s="215"/>
      <c r="D5" s="180" t="s">
        <v>21</v>
      </c>
      <c r="E5" s="187" t="s">
        <v>49</v>
      </c>
      <c r="F5" s="187"/>
      <c r="G5" s="187"/>
      <c r="H5" s="187" t="s">
        <v>131</v>
      </c>
      <c r="I5" s="187"/>
      <c r="J5" s="164" t="s">
        <v>26</v>
      </c>
      <c r="K5" s="164" t="s">
        <v>27</v>
      </c>
      <c r="L5" s="164" t="s">
        <v>28</v>
      </c>
      <c r="M5" s="207" t="s">
        <v>21</v>
      </c>
      <c r="N5" s="208"/>
      <c r="O5" s="211" t="s">
        <v>6</v>
      </c>
      <c r="P5" s="212"/>
      <c r="Q5" s="207" t="s">
        <v>8</v>
      </c>
      <c r="R5" s="208"/>
      <c r="S5" s="211" t="s">
        <v>11</v>
      </c>
      <c r="T5" s="212"/>
      <c r="U5" s="211" t="s">
        <v>88</v>
      </c>
      <c r="V5" s="212"/>
      <c r="W5" s="211" t="s">
        <v>58</v>
      </c>
      <c r="X5" s="212"/>
      <c r="Y5" s="207" t="s">
        <v>7</v>
      </c>
      <c r="Z5" s="208"/>
      <c r="AA5" s="211" t="s">
        <v>84</v>
      </c>
      <c r="AB5" s="212"/>
    </row>
    <row r="6" spans="1:28" s="3" customFormat="1" ht="68.25" customHeight="1">
      <c r="A6" s="213"/>
      <c r="B6" s="213"/>
      <c r="C6" s="216"/>
      <c r="D6" s="181"/>
      <c r="E6" s="138" t="s">
        <v>133</v>
      </c>
      <c r="F6" s="156" t="s">
        <v>134</v>
      </c>
      <c r="G6" s="157" t="s">
        <v>135</v>
      </c>
      <c r="H6" s="155" t="s">
        <v>136</v>
      </c>
      <c r="I6" s="154" t="s">
        <v>137</v>
      </c>
      <c r="J6" s="165"/>
      <c r="K6" s="165"/>
      <c r="L6" s="165"/>
      <c r="M6" s="209"/>
      <c r="N6" s="210"/>
      <c r="O6" s="209"/>
      <c r="P6" s="210"/>
      <c r="Q6" s="209"/>
      <c r="R6" s="210"/>
      <c r="S6" s="209"/>
      <c r="T6" s="210"/>
      <c r="U6" s="209"/>
      <c r="V6" s="210"/>
      <c r="W6" s="209"/>
      <c r="X6" s="210"/>
      <c r="Y6" s="209"/>
      <c r="Z6" s="210"/>
      <c r="AA6" s="209"/>
      <c r="AB6" s="210"/>
    </row>
    <row r="7" spans="1:28" s="2" customFormat="1" ht="15" customHeight="1">
      <c r="A7" s="189"/>
      <c r="B7" s="189"/>
      <c r="C7" s="140" t="s">
        <v>1</v>
      </c>
      <c r="D7" s="141" t="s">
        <v>2</v>
      </c>
      <c r="E7" s="141" t="s">
        <v>2</v>
      </c>
      <c r="F7" s="141" t="s">
        <v>2</v>
      </c>
      <c r="G7" s="141" t="s">
        <v>2</v>
      </c>
      <c r="H7" s="141" t="s">
        <v>2</v>
      </c>
      <c r="I7" s="141" t="s">
        <v>2</v>
      </c>
      <c r="J7" s="141" t="s">
        <v>2</v>
      </c>
      <c r="K7" s="141" t="s">
        <v>2</v>
      </c>
      <c r="L7" s="141" t="s">
        <v>2</v>
      </c>
      <c r="M7" s="121" t="s">
        <v>2</v>
      </c>
      <c r="N7" s="121" t="s">
        <v>3</v>
      </c>
      <c r="O7" s="121" t="s">
        <v>2</v>
      </c>
      <c r="P7" s="121" t="s">
        <v>3</v>
      </c>
      <c r="Q7" s="121" t="s">
        <v>2</v>
      </c>
      <c r="R7" s="121" t="s">
        <v>3</v>
      </c>
      <c r="S7" s="121" t="s">
        <v>2</v>
      </c>
      <c r="T7" s="121" t="s">
        <v>3</v>
      </c>
      <c r="U7" s="121" t="s">
        <v>2</v>
      </c>
      <c r="V7" s="121" t="s">
        <v>3</v>
      </c>
      <c r="W7" s="121" t="s">
        <v>2</v>
      </c>
      <c r="X7" s="121" t="s">
        <v>3</v>
      </c>
      <c r="Y7" s="121" t="s">
        <v>2</v>
      </c>
      <c r="Z7" s="121" t="s">
        <v>3</v>
      </c>
      <c r="AA7" s="121" t="s">
        <v>2</v>
      </c>
      <c r="AB7" s="121" t="s">
        <v>3</v>
      </c>
    </row>
    <row r="8" spans="1:28" s="2" customFormat="1" ht="15" customHeight="1">
      <c r="A8" s="131"/>
      <c r="B8" s="132">
        <v>1</v>
      </c>
      <c r="C8" s="135">
        <v>2</v>
      </c>
      <c r="D8" s="133">
        <v>3</v>
      </c>
      <c r="E8" s="133">
        <v>4</v>
      </c>
      <c r="F8" s="133">
        <v>5</v>
      </c>
      <c r="G8" s="133">
        <v>6</v>
      </c>
      <c r="H8" s="133">
        <v>7</v>
      </c>
      <c r="I8" s="133">
        <v>8</v>
      </c>
      <c r="J8" s="133">
        <v>9</v>
      </c>
      <c r="K8" s="133">
        <v>10</v>
      </c>
      <c r="L8" s="133">
        <v>11</v>
      </c>
      <c r="M8" s="134">
        <v>12</v>
      </c>
      <c r="N8" s="134">
        <v>13</v>
      </c>
      <c r="O8" s="134">
        <v>14</v>
      </c>
      <c r="P8" s="134">
        <v>15</v>
      </c>
      <c r="Q8" s="134">
        <v>16</v>
      </c>
      <c r="R8" s="134">
        <v>17</v>
      </c>
      <c r="S8" s="134">
        <v>18</v>
      </c>
      <c r="T8" s="134">
        <v>19</v>
      </c>
      <c r="U8" s="134">
        <v>20</v>
      </c>
      <c r="V8" s="134">
        <v>21</v>
      </c>
      <c r="W8" s="134">
        <v>22</v>
      </c>
      <c r="X8" s="134">
        <v>23</v>
      </c>
      <c r="Y8" s="134">
        <v>24</v>
      </c>
      <c r="Z8" s="134">
        <v>25</v>
      </c>
      <c r="AA8" s="134">
        <v>26</v>
      </c>
      <c r="AB8" s="134">
        <v>27</v>
      </c>
    </row>
    <row r="9" spans="1:28" s="98" customFormat="1" ht="40.5">
      <c r="A9" s="97">
        <v>1</v>
      </c>
      <c r="B9" s="96" t="s">
        <v>146</v>
      </c>
      <c r="C9" s="105">
        <v>1</v>
      </c>
      <c r="D9" s="105">
        <v>291</v>
      </c>
      <c r="E9" s="105">
        <v>85</v>
      </c>
      <c r="F9" s="106">
        <v>0</v>
      </c>
      <c r="G9" s="106">
        <v>0</v>
      </c>
      <c r="H9" s="106">
        <v>19</v>
      </c>
      <c r="I9" s="106">
        <v>1</v>
      </c>
      <c r="J9" s="107">
        <v>291</v>
      </c>
      <c r="K9" s="107">
        <v>0</v>
      </c>
      <c r="L9" s="107">
        <v>86</v>
      </c>
      <c r="M9" s="108">
        <v>291</v>
      </c>
      <c r="N9" s="108">
        <v>48770</v>
      </c>
      <c r="O9" s="108">
        <v>291</v>
      </c>
      <c r="P9" s="108">
        <v>32279</v>
      </c>
      <c r="Q9" s="108">
        <v>255</v>
      </c>
      <c r="R9" s="108">
        <v>16344</v>
      </c>
      <c r="S9" s="108">
        <v>0</v>
      </c>
      <c r="T9" s="108">
        <v>0</v>
      </c>
      <c r="U9" s="108">
        <v>0</v>
      </c>
      <c r="V9" s="108">
        <v>0</v>
      </c>
      <c r="W9" s="108">
        <v>0</v>
      </c>
      <c r="X9" s="108">
        <v>0</v>
      </c>
      <c r="Y9" s="108">
        <v>23</v>
      </c>
      <c r="Z9" s="108">
        <v>147</v>
      </c>
      <c r="AA9" s="108">
        <v>0</v>
      </c>
      <c r="AB9" s="108">
        <v>0</v>
      </c>
    </row>
    <row r="10" spans="1:28" ht="48.75" customHeight="1">
      <c r="A10" s="29"/>
      <c r="B10" s="29"/>
      <c r="C10" s="45"/>
      <c r="D10" s="29"/>
      <c r="E10" s="45"/>
      <c r="F10" s="29"/>
      <c r="G10" s="29"/>
      <c r="H10" s="29"/>
      <c r="I10" s="29"/>
      <c r="J10" s="29"/>
      <c r="K10" s="29"/>
      <c r="L10" s="45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>
      <c r="A11" s="29"/>
      <c r="B11" s="29"/>
      <c r="C11" s="45"/>
      <c r="D11" s="29"/>
      <c r="E11" s="45"/>
      <c r="F11" s="29"/>
      <c r="G11" s="29"/>
      <c r="H11" s="29"/>
      <c r="I11" s="29"/>
      <c r="J11" s="29"/>
      <c r="K11" s="29"/>
      <c r="L11" s="45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>
      <c r="A12" s="29"/>
      <c r="B12" s="29"/>
      <c r="C12" s="45"/>
      <c r="D12" s="29"/>
      <c r="E12" s="45"/>
      <c r="F12" s="29"/>
      <c r="G12" s="29"/>
      <c r="H12" s="29"/>
      <c r="I12" s="29"/>
      <c r="J12" s="29"/>
      <c r="K12" s="29"/>
      <c r="L12" s="45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>
      <c r="A13" s="29"/>
      <c r="B13" s="29"/>
      <c r="C13" s="45"/>
      <c r="D13" s="29"/>
      <c r="E13" s="45"/>
      <c r="F13" s="29"/>
      <c r="G13" s="29"/>
      <c r="H13" s="29"/>
      <c r="I13" s="29"/>
      <c r="J13" s="29"/>
      <c r="K13" s="29"/>
      <c r="L13" s="45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</sheetData>
  <mergeCells count="19">
    <mergeCell ref="A4:A7"/>
    <mergeCell ref="B4:B7"/>
    <mergeCell ref="C4:C6"/>
    <mergeCell ref="L5:L6"/>
    <mergeCell ref="K5:K6"/>
    <mergeCell ref="D4:L4"/>
    <mergeCell ref="D5:D6"/>
    <mergeCell ref="J5:J6"/>
    <mergeCell ref="E5:G5"/>
    <mergeCell ref="H5:I5"/>
    <mergeCell ref="M4:AB4"/>
    <mergeCell ref="M5:N6"/>
    <mergeCell ref="Q5:R6"/>
    <mergeCell ref="S5:T6"/>
    <mergeCell ref="Y5:Z6"/>
    <mergeCell ref="O5:P6"/>
    <mergeCell ref="W5:X6"/>
    <mergeCell ref="AA5:AB6"/>
    <mergeCell ref="U5:V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9"/>
  <sheetViews>
    <sheetView zoomScale="110" zoomScaleNormal="110" zoomScaleSheetLayoutView="115" workbookViewId="0">
      <pane xSplit="2" ySplit="7" topLeftCell="C8" activePane="bottomRight" state="frozen"/>
      <selection activeCell="K26" sqref="K26"/>
      <selection pane="topRight" activeCell="K26" sqref="K26"/>
      <selection pane="bottomLeft" activeCell="K26" sqref="K26"/>
      <selection pane="bottomRight" activeCell="J5" sqref="J5:J6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7" width="8.7109375" style="5" customWidth="1"/>
    <col min="8" max="9" width="9" customWidth="1"/>
    <col min="10" max="11" width="8.85546875" customWidth="1"/>
    <col min="12" max="12" width="9.7109375" customWidth="1"/>
    <col min="13" max="13" width="9.28515625" customWidth="1"/>
    <col min="14" max="14" width="6.7109375" customWidth="1"/>
    <col min="15" max="16" width="6.85546875" customWidth="1"/>
    <col min="17" max="17" width="8.85546875" customWidth="1"/>
    <col min="18" max="18" width="6.7109375" bestFit="1" customWidth="1"/>
    <col min="19" max="19" width="7.28515625" customWidth="1"/>
    <col min="20" max="20" width="6.7109375" bestFit="1" customWidth="1"/>
    <col min="21" max="21" width="6.7109375" customWidth="1"/>
    <col min="22" max="26" width="6.42578125" customWidth="1"/>
    <col min="29" max="29" width="8.85546875" bestFit="1" customWidth="1"/>
  </cols>
  <sheetData>
    <row r="1" spans="1:30" hidden="1"/>
    <row r="2" spans="1:30" ht="12.75" customHeight="1">
      <c r="B2" s="13" t="s">
        <v>55</v>
      </c>
      <c r="C2" s="14"/>
      <c r="D2" s="13"/>
      <c r="E2" s="14"/>
      <c r="F2" s="14"/>
      <c r="G2" s="14"/>
      <c r="H2" s="13"/>
      <c r="I2" s="13"/>
      <c r="J2" s="13"/>
      <c r="K2" s="13"/>
      <c r="L2" s="13"/>
      <c r="M2" s="13"/>
      <c r="N2" s="13"/>
    </row>
    <row r="3" spans="1:30" ht="12.75" customHeight="1">
      <c r="A3" s="9"/>
      <c r="B3" s="9"/>
      <c r="C3" s="10"/>
      <c r="D3" s="9"/>
      <c r="E3" s="10"/>
      <c r="F3" s="10"/>
      <c r="G3" s="10"/>
      <c r="H3" s="9"/>
      <c r="I3" s="9"/>
      <c r="J3" s="9"/>
      <c r="K3" s="9"/>
      <c r="L3" s="11"/>
    </row>
    <row r="4" spans="1:30" s="1" customFormat="1" ht="39.6" customHeight="1">
      <c r="A4" s="213" t="s">
        <v>0</v>
      </c>
      <c r="B4" s="189" t="s">
        <v>47</v>
      </c>
      <c r="C4" s="214" t="s">
        <v>50</v>
      </c>
      <c r="D4" s="171" t="s">
        <v>81</v>
      </c>
      <c r="E4" s="173"/>
      <c r="F4" s="173"/>
      <c r="G4" s="173"/>
      <c r="H4" s="173"/>
      <c r="I4" s="173"/>
      <c r="J4" s="173"/>
      <c r="K4" s="187" t="s">
        <v>138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30" s="1" customFormat="1" ht="42" customHeight="1">
      <c r="A5" s="213"/>
      <c r="B5" s="200"/>
      <c r="C5" s="215"/>
      <c r="D5" s="180" t="s">
        <v>21</v>
      </c>
      <c r="E5" s="187" t="s">
        <v>139</v>
      </c>
      <c r="F5" s="187"/>
      <c r="G5" s="187"/>
      <c r="H5" s="187" t="s">
        <v>141</v>
      </c>
      <c r="I5" s="187"/>
      <c r="J5" s="180" t="s">
        <v>28</v>
      </c>
      <c r="K5" s="207" t="s">
        <v>21</v>
      </c>
      <c r="L5" s="208"/>
      <c r="M5" s="207" t="s">
        <v>85</v>
      </c>
      <c r="N5" s="208"/>
      <c r="O5" s="207" t="s">
        <v>8</v>
      </c>
      <c r="P5" s="208"/>
      <c r="Q5" s="207" t="s">
        <v>11</v>
      </c>
      <c r="R5" s="208"/>
      <c r="S5" s="207" t="s">
        <v>51</v>
      </c>
      <c r="T5" s="208"/>
      <c r="U5" s="207" t="s">
        <v>86</v>
      </c>
      <c r="V5" s="208"/>
      <c r="W5" s="207" t="s">
        <v>7</v>
      </c>
      <c r="X5" s="208"/>
      <c r="Y5" s="211" t="s">
        <v>87</v>
      </c>
      <c r="Z5" s="212"/>
    </row>
    <row r="6" spans="1:30" s="1" customFormat="1" ht="72" customHeight="1">
      <c r="A6" s="213"/>
      <c r="B6" s="200"/>
      <c r="C6" s="216"/>
      <c r="D6" s="181"/>
      <c r="E6" s="142" t="s">
        <v>19</v>
      </c>
      <c r="F6" s="136" t="s">
        <v>140</v>
      </c>
      <c r="G6" s="137" t="s">
        <v>132</v>
      </c>
      <c r="H6" s="139" t="s">
        <v>136</v>
      </c>
      <c r="I6" s="137" t="s">
        <v>137</v>
      </c>
      <c r="J6" s="181"/>
      <c r="K6" s="209"/>
      <c r="L6" s="210"/>
      <c r="M6" s="209"/>
      <c r="N6" s="210"/>
      <c r="O6" s="209"/>
      <c r="P6" s="210"/>
      <c r="Q6" s="209"/>
      <c r="R6" s="210"/>
      <c r="S6" s="209"/>
      <c r="T6" s="210"/>
      <c r="U6" s="209"/>
      <c r="V6" s="210"/>
      <c r="W6" s="209"/>
      <c r="X6" s="210"/>
      <c r="Y6" s="209"/>
      <c r="Z6" s="210"/>
      <c r="AA6" s="1" t="s">
        <v>94</v>
      </c>
      <c r="AC6" s="73" t="s">
        <v>120</v>
      </c>
    </row>
    <row r="7" spans="1:30" s="2" customFormat="1" ht="15.75" customHeight="1">
      <c r="A7" s="213"/>
      <c r="B7" s="190"/>
      <c r="C7" s="143" t="s">
        <v>1</v>
      </c>
      <c r="D7" s="50" t="s">
        <v>2</v>
      </c>
      <c r="E7" s="50" t="s">
        <v>2</v>
      </c>
      <c r="F7" s="50" t="s">
        <v>2</v>
      </c>
      <c r="G7" s="50" t="s">
        <v>2</v>
      </c>
      <c r="H7" s="50" t="s">
        <v>2</v>
      </c>
      <c r="I7" s="50" t="s">
        <v>2</v>
      </c>
      <c r="J7" s="50" t="s">
        <v>2</v>
      </c>
      <c r="K7" s="50" t="s">
        <v>2</v>
      </c>
      <c r="L7" s="50" t="s">
        <v>3</v>
      </c>
      <c r="M7" s="50" t="s">
        <v>2</v>
      </c>
      <c r="N7" s="50" t="s">
        <v>3</v>
      </c>
      <c r="O7" s="50" t="s">
        <v>2</v>
      </c>
      <c r="P7" s="50" t="s">
        <v>3</v>
      </c>
      <c r="Q7" s="50" t="s">
        <v>2</v>
      </c>
      <c r="R7" s="50" t="s">
        <v>3</v>
      </c>
      <c r="S7" s="50" t="s">
        <v>2</v>
      </c>
      <c r="T7" s="50" t="s">
        <v>3</v>
      </c>
      <c r="U7" s="50" t="s">
        <v>2</v>
      </c>
      <c r="V7" s="50" t="s">
        <v>3</v>
      </c>
      <c r="W7" s="50" t="s">
        <v>2</v>
      </c>
      <c r="X7" s="50" t="s">
        <v>3</v>
      </c>
      <c r="Y7" s="50" t="s">
        <v>2</v>
      </c>
      <c r="Z7" s="50" t="s">
        <v>3</v>
      </c>
    </row>
    <row r="8" spans="1:30" s="2" customFormat="1" ht="15.75" customHeight="1">
      <c r="A8" s="144"/>
      <c r="B8" s="145">
        <v>1</v>
      </c>
      <c r="C8" s="146">
        <v>2</v>
      </c>
      <c r="D8" s="147">
        <v>3</v>
      </c>
      <c r="E8" s="147">
        <v>4</v>
      </c>
      <c r="F8" s="147">
        <v>5</v>
      </c>
      <c r="G8" s="147">
        <v>6</v>
      </c>
      <c r="H8" s="147">
        <v>7</v>
      </c>
      <c r="I8" s="147">
        <v>8</v>
      </c>
      <c r="J8" s="147">
        <v>9</v>
      </c>
      <c r="K8" s="147">
        <v>10</v>
      </c>
      <c r="L8" s="147">
        <v>11</v>
      </c>
      <c r="M8" s="147">
        <v>12</v>
      </c>
      <c r="N8" s="147">
        <v>13</v>
      </c>
      <c r="O8" s="147">
        <v>14</v>
      </c>
      <c r="P8" s="147">
        <v>15</v>
      </c>
      <c r="Q8" s="147">
        <v>16</v>
      </c>
      <c r="R8" s="147">
        <v>17</v>
      </c>
      <c r="S8" s="147">
        <v>18</v>
      </c>
      <c r="T8" s="147">
        <v>19</v>
      </c>
      <c r="U8" s="147">
        <v>20</v>
      </c>
      <c r="V8" s="147">
        <v>21</v>
      </c>
      <c r="W8" s="147">
        <v>22</v>
      </c>
      <c r="X8" s="147">
        <v>23</v>
      </c>
      <c r="Y8" s="147">
        <v>24</v>
      </c>
      <c r="Z8" s="147">
        <v>25</v>
      </c>
    </row>
    <row r="9" spans="1:30" s="41" customFormat="1" ht="13.15" customHeight="1">
      <c r="A9" s="97">
        <v>1</v>
      </c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41">
        <f>L9-N9-P9-R9-T9-V9-X9-Z9</f>
        <v>0</v>
      </c>
      <c r="AC9" s="41">
        <f>SUM(N9+P9+R9+T9+V9+X9+Z9)</f>
        <v>0</v>
      </c>
      <c r="AD9" s="41">
        <f>L9-AC9</f>
        <v>0</v>
      </c>
    </row>
  </sheetData>
  <mergeCells count="17">
    <mergeCell ref="Y5:Z6"/>
    <mergeCell ref="A4:A7"/>
    <mergeCell ref="B4:B7"/>
    <mergeCell ref="K5:L6"/>
    <mergeCell ref="C4:C6"/>
    <mergeCell ref="K4:Z4"/>
    <mergeCell ref="D4:J4"/>
    <mergeCell ref="D5:D6"/>
    <mergeCell ref="J5:J6"/>
    <mergeCell ref="O5:P6"/>
    <mergeCell ref="S5:T6"/>
    <mergeCell ref="W5:X6"/>
    <mergeCell ref="E5:G5"/>
    <mergeCell ref="H5:I5"/>
    <mergeCell ref="Q5:R6"/>
    <mergeCell ref="M5:N6"/>
    <mergeCell ref="U5:V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10"/>
  <sheetViews>
    <sheetView zoomScale="90" zoomScaleNormal="90" zoomScaleSheetLayoutView="90" workbookViewId="0">
      <pane ySplit="7" topLeftCell="A8" activePane="bottomLeft" state="frozen"/>
      <selection pane="bottomLeft" activeCell="J6" sqref="J6:M6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10.85546875" bestFit="1" customWidth="1"/>
    <col min="5" max="5" width="11.85546875" bestFit="1" customWidth="1"/>
    <col min="6" max="6" width="9" customWidth="1"/>
    <col min="7" max="8" width="8.7109375" customWidth="1"/>
    <col min="9" max="9" width="9.28515625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7" width="9.5703125" customWidth="1"/>
    <col min="18" max="18" width="10.28515625" customWidth="1"/>
    <col min="19" max="19" width="7.28515625" style="23" customWidth="1"/>
    <col min="20" max="20" width="7.5703125" customWidth="1"/>
    <col min="21" max="21" width="7.140625" style="23" customWidth="1"/>
    <col min="22" max="22" width="7.85546875" customWidth="1"/>
    <col min="23" max="23" width="7.7109375" style="23" customWidth="1"/>
    <col min="24" max="24" width="6.42578125" customWidth="1"/>
    <col min="25" max="25" width="13.42578125" customWidth="1"/>
  </cols>
  <sheetData>
    <row r="1" spans="1:27" ht="19.5" customHeight="1">
      <c r="A1" s="32"/>
      <c r="B1" s="25" t="s">
        <v>93</v>
      </c>
      <c r="C1" s="5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52"/>
      <c r="T1" s="32"/>
      <c r="U1" s="52"/>
      <c r="V1" s="32"/>
      <c r="W1" s="52"/>
      <c r="X1" s="32"/>
    </row>
    <row r="2" spans="1:27" ht="6.6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60"/>
      <c r="O2" s="53"/>
      <c r="P2" s="53"/>
      <c r="Q2" s="53"/>
      <c r="R2" s="53"/>
      <c r="S2" s="55"/>
      <c r="T2" s="53"/>
      <c r="U2" s="55"/>
      <c r="V2" s="53"/>
      <c r="W2" s="55"/>
      <c r="X2" s="53"/>
    </row>
    <row r="3" spans="1:27" s="2" customFormat="1" ht="57.75" customHeight="1">
      <c r="A3" s="213" t="s">
        <v>0</v>
      </c>
      <c r="B3" s="213" t="s">
        <v>47</v>
      </c>
      <c r="C3" s="180" t="s">
        <v>53</v>
      </c>
      <c r="D3" s="187" t="s">
        <v>107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218"/>
      <c r="T3" s="218"/>
      <c r="U3" s="218"/>
      <c r="V3" s="218"/>
      <c r="W3" s="218"/>
      <c r="X3" s="218"/>
      <c r="Y3" s="219"/>
      <c r="Z3" s="217"/>
    </row>
    <row r="4" spans="1:27" s="2" customFormat="1" ht="6" customHeight="1">
      <c r="A4" s="213"/>
      <c r="B4" s="213"/>
      <c r="C4" s="227"/>
      <c r="D4" s="211" t="s">
        <v>21</v>
      </c>
      <c r="E4" s="212"/>
      <c r="F4" s="211" t="s">
        <v>104</v>
      </c>
      <c r="G4" s="229"/>
      <c r="H4" s="229"/>
      <c r="I4" s="229"/>
      <c r="J4" s="229"/>
      <c r="K4" s="229"/>
      <c r="L4" s="229"/>
      <c r="M4" s="230"/>
      <c r="N4" s="187" t="s">
        <v>20</v>
      </c>
      <c r="O4" s="187"/>
      <c r="P4" s="187"/>
      <c r="Q4" s="187" t="s">
        <v>4</v>
      </c>
      <c r="R4" s="187"/>
      <c r="S4" s="218"/>
      <c r="T4" s="218"/>
      <c r="U4" s="218"/>
      <c r="V4" s="218"/>
      <c r="W4" s="218"/>
      <c r="X4" s="218"/>
      <c r="Y4" s="219"/>
      <c r="Z4" s="217"/>
    </row>
    <row r="5" spans="1:27" s="2" customFormat="1" ht="24.75" customHeight="1">
      <c r="A5" s="213"/>
      <c r="B5" s="213"/>
      <c r="C5" s="227"/>
      <c r="D5" s="207"/>
      <c r="E5" s="208"/>
      <c r="F5" s="231"/>
      <c r="G5" s="232"/>
      <c r="H5" s="232"/>
      <c r="I5" s="232"/>
      <c r="J5" s="232"/>
      <c r="K5" s="232"/>
      <c r="L5" s="232"/>
      <c r="M5" s="233"/>
      <c r="N5" s="187"/>
      <c r="O5" s="187"/>
      <c r="P5" s="187"/>
      <c r="Q5" s="187"/>
      <c r="R5" s="187"/>
      <c r="S5" s="218"/>
      <c r="T5" s="218"/>
      <c r="U5" s="218"/>
      <c r="V5" s="218"/>
      <c r="W5" s="218"/>
      <c r="X5" s="218"/>
      <c r="Y5" s="219"/>
      <c r="Z5" s="217"/>
    </row>
    <row r="6" spans="1:27" s="2" customFormat="1" ht="89.25" customHeight="1">
      <c r="A6" s="213"/>
      <c r="B6" s="213"/>
      <c r="C6" s="227"/>
      <c r="D6" s="207"/>
      <c r="E6" s="208"/>
      <c r="F6" s="223" t="s">
        <v>106</v>
      </c>
      <c r="G6" s="224"/>
      <c r="H6" s="224"/>
      <c r="I6" s="222"/>
      <c r="J6" s="171" t="s">
        <v>105</v>
      </c>
      <c r="K6" s="173"/>
      <c r="L6" s="224"/>
      <c r="M6" s="222"/>
      <c r="N6" s="227" t="s">
        <v>19</v>
      </c>
      <c r="O6" s="225" t="s">
        <v>142</v>
      </c>
      <c r="P6" s="220" t="s">
        <v>143</v>
      </c>
      <c r="Q6" s="225" t="s">
        <v>136</v>
      </c>
      <c r="R6" s="220" t="s">
        <v>144</v>
      </c>
      <c r="S6" s="218"/>
      <c r="T6" s="218"/>
      <c r="U6" s="218"/>
      <c r="V6" s="218"/>
      <c r="W6" s="218"/>
      <c r="X6" s="218"/>
      <c r="Y6" s="219"/>
      <c r="Z6" s="217"/>
    </row>
    <row r="7" spans="1:27" s="2" customFormat="1" ht="43.5" customHeight="1">
      <c r="A7" s="213"/>
      <c r="B7" s="213"/>
      <c r="C7" s="228"/>
      <c r="D7" s="234"/>
      <c r="E7" s="235"/>
      <c r="F7" s="171" t="s">
        <v>108</v>
      </c>
      <c r="G7" s="222"/>
      <c r="H7" s="171" t="s">
        <v>109</v>
      </c>
      <c r="I7" s="222"/>
      <c r="J7" s="171" t="s">
        <v>108</v>
      </c>
      <c r="K7" s="222"/>
      <c r="L7" s="171" t="s">
        <v>109</v>
      </c>
      <c r="M7" s="222"/>
      <c r="N7" s="228"/>
      <c r="O7" s="226"/>
      <c r="P7" s="221"/>
      <c r="Q7" s="226"/>
      <c r="R7" s="221"/>
      <c r="S7" s="56"/>
      <c r="T7" s="57"/>
      <c r="U7" s="56"/>
      <c r="V7" s="57"/>
      <c r="W7" s="56"/>
      <c r="X7" s="57"/>
      <c r="Y7" s="31"/>
      <c r="Z7" s="31"/>
    </row>
    <row r="8" spans="1:27" s="2" customFormat="1" ht="43.5" customHeight="1">
      <c r="A8" s="58"/>
      <c r="B8" s="58"/>
      <c r="C8" s="50" t="s">
        <v>1</v>
      </c>
      <c r="D8" s="50" t="s">
        <v>2</v>
      </c>
      <c r="E8" s="50" t="s">
        <v>3</v>
      </c>
      <c r="F8" s="50" t="s">
        <v>2</v>
      </c>
      <c r="G8" s="59" t="s">
        <v>3</v>
      </c>
      <c r="H8" s="50" t="s">
        <v>2</v>
      </c>
      <c r="I8" s="59" t="s">
        <v>3</v>
      </c>
      <c r="J8" s="50" t="s">
        <v>2</v>
      </c>
      <c r="K8" s="59" t="s">
        <v>3</v>
      </c>
      <c r="L8" s="50" t="s">
        <v>2</v>
      </c>
      <c r="M8" s="59" t="s">
        <v>3</v>
      </c>
      <c r="N8" s="50" t="s">
        <v>2</v>
      </c>
      <c r="O8" s="50" t="s">
        <v>2</v>
      </c>
      <c r="P8" s="50" t="s">
        <v>2</v>
      </c>
      <c r="Q8" s="50" t="s">
        <v>2</v>
      </c>
      <c r="R8" s="50" t="s">
        <v>2</v>
      </c>
      <c r="S8" s="56"/>
      <c r="T8" s="57"/>
      <c r="U8" s="56"/>
      <c r="V8" s="57"/>
      <c r="W8" s="56"/>
      <c r="X8" s="57"/>
      <c r="Y8" s="31"/>
      <c r="Z8" s="31"/>
    </row>
    <row r="9" spans="1:27" s="2" customFormat="1">
      <c r="A9" s="58"/>
      <c r="B9" s="148">
        <v>1</v>
      </c>
      <c r="C9" s="149">
        <v>2</v>
      </c>
      <c r="D9" s="149" t="s">
        <v>110</v>
      </c>
      <c r="E9" s="149" t="s">
        <v>111</v>
      </c>
      <c r="F9" s="149">
        <v>5</v>
      </c>
      <c r="G9" s="149">
        <v>6</v>
      </c>
      <c r="H9" s="149">
        <v>7</v>
      </c>
      <c r="I9" s="149">
        <v>8</v>
      </c>
      <c r="J9" s="149">
        <v>9</v>
      </c>
      <c r="K9" s="149">
        <v>10</v>
      </c>
      <c r="L9" s="149">
        <v>11</v>
      </c>
      <c r="M9" s="149">
        <v>12</v>
      </c>
      <c r="N9" s="149">
        <v>13</v>
      </c>
      <c r="O9" s="149">
        <v>14</v>
      </c>
      <c r="P9" s="149">
        <v>15</v>
      </c>
      <c r="Q9" s="149">
        <v>16</v>
      </c>
      <c r="R9" s="149">
        <v>17</v>
      </c>
      <c r="S9" s="56"/>
      <c r="T9" s="57"/>
      <c r="U9" s="56"/>
      <c r="V9" s="57"/>
      <c r="W9" s="56"/>
      <c r="X9" s="57"/>
      <c r="Y9" s="31"/>
      <c r="Z9" s="31"/>
    </row>
    <row r="10" spans="1:27" s="114" customFormat="1" ht="18.75">
      <c r="A10" s="109">
        <v>1</v>
      </c>
      <c r="B10" s="110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15"/>
      <c r="O10" s="103"/>
      <c r="P10" s="103"/>
      <c r="Q10" s="103"/>
      <c r="R10" s="103"/>
      <c r="S10" s="111"/>
      <c r="T10" s="111">
        <f>SUM(F10+H10+J10+L10)</f>
        <v>0</v>
      </c>
      <c r="U10" s="111">
        <f>SUM(G10+I10+K10+M10)</f>
        <v>0</v>
      </c>
      <c r="V10" s="111">
        <f>SUM(G10+I10+K10+M10)</f>
        <v>0</v>
      </c>
      <c r="W10" s="111"/>
      <c r="X10" s="111"/>
      <c r="Y10" s="112"/>
      <c r="Z10" s="112"/>
      <c r="AA10" s="113"/>
    </row>
  </sheetData>
  <mergeCells count="25">
    <mergeCell ref="A3:A7"/>
    <mergeCell ref="B3:B7"/>
    <mergeCell ref="D3:R3"/>
    <mergeCell ref="C3:C7"/>
    <mergeCell ref="F4:M5"/>
    <mergeCell ref="D4:E7"/>
    <mergeCell ref="L7:M7"/>
    <mergeCell ref="N6:N7"/>
    <mergeCell ref="J7:K7"/>
    <mergeCell ref="O6:O7"/>
    <mergeCell ref="R6:R7"/>
    <mergeCell ref="H7:I7"/>
    <mergeCell ref="P6:P7"/>
    <mergeCell ref="Q4:R5"/>
    <mergeCell ref="N4:P5"/>
    <mergeCell ref="F6:I6"/>
    <mergeCell ref="J6:M6"/>
    <mergeCell ref="Q6:Q7"/>
    <mergeCell ref="F7:G7"/>
    <mergeCell ref="Z3:Z6"/>
    <mergeCell ref="U6:V6"/>
    <mergeCell ref="W6:X6"/>
    <mergeCell ref="S3:X5"/>
    <mergeCell ref="Y3:Y6"/>
    <mergeCell ref="S6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="106" zoomScaleNormal="106" zoomScaleSheetLayoutView="90" workbookViewId="0">
      <pane ySplit="7" topLeftCell="A8" activePane="bottomLeft" state="frozen"/>
      <selection pane="bottomLeft" activeCell="K9" sqref="K9"/>
    </sheetView>
  </sheetViews>
  <sheetFormatPr defaultRowHeight="12.75"/>
  <cols>
    <col min="1" max="1" width="3.7109375" customWidth="1"/>
    <col min="2" max="2" width="57.140625" customWidth="1"/>
    <col min="3" max="3" width="9.28515625" bestFit="1" customWidth="1"/>
    <col min="4" max="4" width="13.28515625" bestFit="1" customWidth="1"/>
    <col min="5" max="5" width="7.85546875" customWidth="1"/>
    <col min="6" max="8" width="7.42578125" customWidth="1"/>
    <col min="9" max="9" width="20.140625" bestFit="1" customWidth="1"/>
    <col min="10" max="10" width="11.28515625" bestFit="1" customWidth="1"/>
    <col min="11" max="11" width="7.42578125" customWidth="1"/>
    <col min="12" max="12" width="8.140625" customWidth="1"/>
    <col min="13" max="13" width="7.28515625" style="23" customWidth="1"/>
    <col min="14" max="14" width="7.5703125" customWidth="1"/>
    <col min="15" max="15" width="7.140625" style="23" customWidth="1"/>
    <col min="16" max="16" width="7.85546875" customWidth="1"/>
    <col min="17" max="17" width="7.7109375" style="23" customWidth="1"/>
    <col min="18" max="18" width="6.42578125" customWidth="1"/>
    <col min="19" max="19" width="13.42578125" customWidth="1"/>
  </cols>
  <sheetData>
    <row r="1" spans="1:18" ht="19.5" customHeight="1">
      <c r="B1" s="25" t="s">
        <v>103</v>
      </c>
      <c r="C1" s="12"/>
    </row>
    <row r="2" spans="1:18" ht="6.6" customHeight="1">
      <c r="A2" s="9"/>
      <c r="B2" s="53"/>
      <c r="C2" s="53"/>
      <c r="D2" s="53"/>
      <c r="E2" s="53"/>
      <c r="F2" s="53"/>
      <c r="G2" s="53"/>
      <c r="H2" s="53"/>
      <c r="I2" s="53"/>
      <c r="J2" s="54"/>
      <c r="K2" s="53"/>
      <c r="L2" s="9"/>
      <c r="M2" s="44"/>
      <c r="N2" s="9"/>
      <c r="O2" s="44"/>
      <c r="P2" s="9"/>
      <c r="Q2" s="44"/>
      <c r="R2" s="9"/>
    </row>
    <row r="3" spans="1:18" s="2" customFormat="1" ht="57.75" customHeight="1">
      <c r="A3" s="236" t="s">
        <v>0</v>
      </c>
      <c r="B3" s="213" t="s">
        <v>47</v>
      </c>
      <c r="C3" s="211" t="s">
        <v>100</v>
      </c>
      <c r="D3" s="237"/>
      <c r="E3" s="237"/>
      <c r="F3" s="237"/>
      <c r="G3" s="237"/>
      <c r="H3" s="237"/>
      <c r="I3" s="171" t="s">
        <v>90</v>
      </c>
      <c r="J3" s="239" t="s">
        <v>95</v>
      </c>
      <c r="K3" s="61"/>
    </row>
    <row r="4" spans="1:18" s="2" customFormat="1" ht="6" customHeight="1">
      <c r="A4" s="236"/>
      <c r="B4" s="213"/>
      <c r="C4" s="207"/>
      <c r="D4" s="218"/>
      <c r="E4" s="218"/>
      <c r="F4" s="218"/>
      <c r="G4" s="218"/>
      <c r="H4" s="218"/>
      <c r="I4" s="171"/>
      <c r="J4" s="240"/>
      <c r="K4" s="61"/>
    </row>
    <row r="5" spans="1:18" s="2" customFormat="1" ht="18.75" customHeight="1">
      <c r="A5" s="236"/>
      <c r="B5" s="213"/>
      <c r="C5" s="209"/>
      <c r="D5" s="238"/>
      <c r="E5" s="238"/>
      <c r="F5" s="238"/>
      <c r="G5" s="238"/>
      <c r="H5" s="238"/>
      <c r="I5" s="171"/>
      <c r="J5" s="240"/>
      <c r="K5" s="61"/>
    </row>
    <row r="6" spans="1:18" s="2" customFormat="1" ht="89.25" customHeight="1">
      <c r="A6" s="236"/>
      <c r="B6" s="213"/>
      <c r="C6" s="171" t="s">
        <v>21</v>
      </c>
      <c r="D6" s="172"/>
      <c r="E6" s="171" t="s">
        <v>69</v>
      </c>
      <c r="F6" s="172"/>
      <c r="G6" s="171" t="s">
        <v>70</v>
      </c>
      <c r="H6" s="173"/>
      <c r="I6" s="171"/>
      <c r="J6" s="241"/>
      <c r="K6" s="61"/>
    </row>
    <row r="7" spans="1:18" s="2" customFormat="1" ht="27" customHeight="1">
      <c r="A7" s="236"/>
      <c r="B7" s="213"/>
      <c r="C7" s="62" t="s">
        <v>2</v>
      </c>
      <c r="D7" s="50" t="s">
        <v>3</v>
      </c>
      <c r="E7" s="62" t="s">
        <v>2</v>
      </c>
      <c r="F7" s="50" t="s">
        <v>3</v>
      </c>
      <c r="G7" s="62" t="s">
        <v>2</v>
      </c>
      <c r="H7" s="49" t="s">
        <v>3</v>
      </c>
      <c r="I7" s="63" t="s">
        <v>14</v>
      </c>
      <c r="J7" s="64" t="s">
        <v>14</v>
      </c>
      <c r="K7" s="61"/>
    </row>
    <row r="8" spans="1:18" ht="12" customHeight="1">
      <c r="A8" s="28"/>
      <c r="B8" s="46">
        <v>1</v>
      </c>
      <c r="C8" s="47" t="s">
        <v>98</v>
      </c>
      <c r="D8" s="47" t="s">
        <v>99</v>
      </c>
      <c r="E8" s="47">
        <v>4</v>
      </c>
      <c r="F8" s="47">
        <v>5</v>
      </c>
      <c r="G8" s="47">
        <v>6</v>
      </c>
      <c r="H8" s="48">
        <v>7</v>
      </c>
      <c r="I8" s="65">
        <v>8</v>
      </c>
      <c r="J8" s="66">
        <v>9</v>
      </c>
      <c r="K8" s="67"/>
      <c r="M8"/>
      <c r="O8"/>
      <c r="Q8"/>
    </row>
    <row r="9" spans="1:18" s="23" customFormat="1" ht="30" customHeight="1">
      <c r="A9" s="116">
        <v>1</v>
      </c>
      <c r="B9" s="117" t="s">
        <v>146</v>
      </c>
      <c r="C9" s="92">
        <v>15</v>
      </c>
      <c r="D9" s="92">
        <v>177</v>
      </c>
      <c r="E9" s="92">
        <v>1</v>
      </c>
      <c r="F9" s="92">
        <v>1</v>
      </c>
      <c r="G9" s="92">
        <v>14</v>
      </c>
      <c r="H9" s="93">
        <v>176</v>
      </c>
      <c r="I9" s="159">
        <v>17550</v>
      </c>
      <c r="J9" s="160">
        <v>7578</v>
      </c>
      <c r="K9" s="67"/>
      <c r="L9" s="118">
        <f>SUM(E9+G9)</f>
        <v>15</v>
      </c>
      <c r="M9" s="118">
        <f>SUM(F9+H9)</f>
        <v>177</v>
      </c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D11"/>
  <sheetViews>
    <sheetView zoomScale="80" zoomScaleNormal="80" zoomScaleSheetLayoutView="100" workbookViewId="0">
      <pane xSplit="2" ySplit="7" topLeftCell="K8" activePane="bottomRight" state="frozen"/>
      <selection activeCell="K26" sqref="K26"/>
      <selection pane="topRight" activeCell="K26" sqref="K26"/>
      <selection pane="bottomLeft" activeCell="K26" sqref="K26"/>
      <selection pane="bottomRight" activeCell="D9" sqref="D9"/>
    </sheetView>
  </sheetViews>
  <sheetFormatPr defaultRowHeight="12.75"/>
  <cols>
    <col min="1" max="1" width="3.7109375" customWidth="1"/>
    <col min="2" max="2" width="34.5703125" customWidth="1"/>
    <col min="3" max="3" width="9.28515625" bestFit="1" customWidth="1"/>
    <col min="4" max="4" width="8.7109375" customWidth="1"/>
    <col min="5" max="5" width="7.42578125" customWidth="1"/>
    <col min="6" max="6" width="9" customWidth="1"/>
    <col min="7" max="7" width="10.140625" customWidth="1"/>
    <col min="8" max="8" width="12.28515625" customWidth="1"/>
    <col min="9" max="9" width="11.85546875" customWidth="1"/>
    <col min="10" max="10" width="13.42578125" customWidth="1"/>
    <col min="11" max="11" width="8.42578125" style="23" bestFit="1" customWidth="1"/>
    <col min="12" max="12" width="10.140625" customWidth="1"/>
    <col min="13" max="13" width="9.7109375" customWidth="1"/>
    <col min="14" max="14" width="8.5703125" customWidth="1"/>
    <col min="16" max="16" width="9.85546875" bestFit="1" customWidth="1"/>
    <col min="17" max="18" width="9.28515625" bestFit="1" customWidth="1"/>
    <col min="19" max="19" width="8.28515625" customWidth="1"/>
    <col min="20" max="22" width="9.28515625" customWidth="1"/>
    <col min="23" max="23" width="7.42578125" customWidth="1"/>
    <col min="24" max="24" width="8.28515625" customWidth="1"/>
    <col min="25" max="25" width="6.7109375" customWidth="1"/>
    <col min="26" max="26" width="8.85546875" customWidth="1"/>
    <col min="27" max="27" width="10.28515625" bestFit="1" customWidth="1"/>
    <col min="37" max="37" width="55.140625" customWidth="1"/>
  </cols>
  <sheetData>
    <row r="1" spans="1:30" ht="18.75">
      <c r="C1" s="13" t="s">
        <v>101</v>
      </c>
    </row>
    <row r="2" spans="1:30" ht="18.75" hidden="1">
      <c r="C2" s="13"/>
    </row>
    <row r="3" spans="1:30" ht="12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4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30" s="2" customFormat="1" ht="33" customHeight="1">
      <c r="A4" s="213" t="s">
        <v>0</v>
      </c>
      <c r="B4" s="213" t="s">
        <v>47</v>
      </c>
      <c r="C4" s="164" t="s">
        <v>50</v>
      </c>
      <c r="D4" s="171" t="s">
        <v>24</v>
      </c>
      <c r="E4" s="173"/>
      <c r="F4" s="173"/>
      <c r="G4" s="173"/>
      <c r="H4" s="173"/>
      <c r="I4" s="173"/>
      <c r="J4" s="172"/>
      <c r="K4" s="187" t="s">
        <v>147</v>
      </c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30" s="2" customFormat="1" ht="120" customHeight="1">
      <c r="A5" s="213"/>
      <c r="B5" s="213"/>
      <c r="C5" s="243"/>
      <c r="D5" s="164" t="s">
        <v>21</v>
      </c>
      <c r="E5" s="171" t="s">
        <v>25</v>
      </c>
      <c r="F5" s="173"/>
      <c r="G5" s="172"/>
      <c r="H5" s="211" t="s">
        <v>9</v>
      </c>
      <c r="I5" s="212"/>
      <c r="J5" s="164" t="s">
        <v>10</v>
      </c>
      <c r="K5" s="211" t="s">
        <v>21</v>
      </c>
      <c r="L5" s="212"/>
      <c r="M5" s="211" t="s">
        <v>6</v>
      </c>
      <c r="N5" s="212"/>
      <c r="O5" s="211" t="s">
        <v>8</v>
      </c>
      <c r="P5" s="212"/>
      <c r="Q5" s="211" t="s">
        <v>11</v>
      </c>
      <c r="R5" s="212"/>
      <c r="S5" s="211" t="s">
        <v>51</v>
      </c>
      <c r="T5" s="212"/>
      <c r="U5" s="211" t="s">
        <v>88</v>
      </c>
      <c r="V5" s="212"/>
      <c r="W5" s="211" t="s">
        <v>7</v>
      </c>
      <c r="X5" s="212"/>
      <c r="Y5" s="242" t="s">
        <v>87</v>
      </c>
      <c r="Z5" s="230"/>
    </row>
    <row r="6" spans="1:30" s="2" customFormat="1" ht="81" customHeight="1">
      <c r="A6" s="213"/>
      <c r="B6" s="213"/>
      <c r="C6" s="165"/>
      <c r="D6" s="165"/>
      <c r="E6" s="16" t="s">
        <v>19</v>
      </c>
      <c r="F6" s="50" t="s">
        <v>140</v>
      </c>
      <c r="G6" s="154" t="s">
        <v>132</v>
      </c>
      <c r="H6" s="155" t="s">
        <v>136</v>
      </c>
      <c r="I6" s="154" t="s">
        <v>137</v>
      </c>
      <c r="J6" s="165"/>
      <c r="K6" s="209"/>
      <c r="L6" s="210"/>
      <c r="M6" s="209"/>
      <c r="N6" s="210"/>
      <c r="O6" s="209"/>
      <c r="P6" s="210"/>
      <c r="Q6" s="209"/>
      <c r="R6" s="210"/>
      <c r="S6" s="209"/>
      <c r="T6" s="210"/>
      <c r="U6" s="209"/>
      <c r="V6" s="210"/>
      <c r="W6" s="209"/>
      <c r="X6" s="210"/>
      <c r="Y6" s="231"/>
      <c r="Z6" s="233"/>
      <c r="AA6" s="2" t="s">
        <v>94</v>
      </c>
      <c r="AC6" s="73" t="s">
        <v>120</v>
      </c>
    </row>
    <row r="7" spans="1:30" s="2" customFormat="1" ht="27.75" customHeight="1">
      <c r="A7" s="213"/>
      <c r="B7" s="213"/>
      <c r="C7" s="50" t="s">
        <v>1</v>
      </c>
      <c r="D7" s="50" t="s">
        <v>52</v>
      </c>
      <c r="E7" s="50" t="s">
        <v>2</v>
      </c>
      <c r="F7" s="50" t="s">
        <v>2</v>
      </c>
      <c r="G7" s="50" t="s">
        <v>2</v>
      </c>
      <c r="H7" s="50" t="s">
        <v>2</v>
      </c>
      <c r="I7" s="50" t="s">
        <v>2</v>
      </c>
      <c r="J7" s="50" t="s">
        <v>2</v>
      </c>
      <c r="K7" s="62" t="s">
        <v>2</v>
      </c>
      <c r="L7" s="50" t="s">
        <v>3</v>
      </c>
      <c r="M7" s="50" t="s">
        <v>2</v>
      </c>
      <c r="N7" s="50" t="s">
        <v>3</v>
      </c>
      <c r="O7" s="50" t="s">
        <v>2</v>
      </c>
      <c r="P7" s="50" t="s">
        <v>3</v>
      </c>
      <c r="Q7" s="50" t="s">
        <v>2</v>
      </c>
      <c r="R7" s="50" t="s">
        <v>3</v>
      </c>
      <c r="S7" s="50" t="s">
        <v>2</v>
      </c>
      <c r="T7" s="50" t="s">
        <v>3</v>
      </c>
      <c r="U7" s="50" t="s">
        <v>2</v>
      </c>
      <c r="V7" s="50" t="s">
        <v>3</v>
      </c>
      <c r="W7" s="50" t="s">
        <v>2</v>
      </c>
      <c r="X7" s="50" t="s">
        <v>3</v>
      </c>
      <c r="Y7" s="50" t="s">
        <v>2</v>
      </c>
      <c r="Z7" s="50" t="s">
        <v>3</v>
      </c>
    </row>
    <row r="8" spans="1:30" s="2" customFormat="1" ht="27.75" customHeight="1">
      <c r="A8" s="58"/>
      <c r="B8" s="150">
        <v>1</v>
      </c>
      <c r="C8" s="147">
        <v>2</v>
      </c>
      <c r="D8" s="147">
        <v>3</v>
      </c>
      <c r="E8" s="147">
        <v>4</v>
      </c>
      <c r="F8" s="147">
        <v>5</v>
      </c>
      <c r="G8" s="147">
        <v>6</v>
      </c>
      <c r="H8" s="147">
        <v>7</v>
      </c>
      <c r="I8" s="147">
        <v>8</v>
      </c>
      <c r="J8" s="147">
        <v>9</v>
      </c>
      <c r="K8" s="151">
        <v>10</v>
      </c>
      <c r="L8" s="147">
        <v>11</v>
      </c>
      <c r="M8" s="147">
        <v>12</v>
      </c>
      <c r="N8" s="147">
        <v>13</v>
      </c>
      <c r="O8" s="147">
        <v>14</v>
      </c>
      <c r="P8" s="147">
        <v>15</v>
      </c>
      <c r="Q8" s="147">
        <v>16</v>
      </c>
      <c r="R8" s="147">
        <v>17</v>
      </c>
      <c r="S8" s="147">
        <v>18</v>
      </c>
      <c r="T8" s="147">
        <v>19</v>
      </c>
      <c r="U8" s="147">
        <v>20</v>
      </c>
      <c r="V8" s="147">
        <v>21</v>
      </c>
      <c r="W8" s="147">
        <v>22</v>
      </c>
      <c r="X8" s="147">
        <v>23</v>
      </c>
      <c r="Y8" s="147">
        <v>24</v>
      </c>
      <c r="Z8" s="147">
        <v>25</v>
      </c>
    </row>
    <row r="9" spans="1:30" s="23" customFormat="1" ht="41.25" customHeight="1">
      <c r="A9" s="116">
        <v>1</v>
      </c>
      <c r="B9" s="119" t="s">
        <v>146</v>
      </c>
      <c r="C9" s="104">
        <v>3</v>
      </c>
      <c r="D9" s="104">
        <v>526</v>
      </c>
      <c r="E9" s="104">
        <v>85</v>
      </c>
      <c r="F9" s="104">
        <v>0</v>
      </c>
      <c r="G9" s="104">
        <v>0</v>
      </c>
      <c r="H9" s="104">
        <v>1</v>
      </c>
      <c r="I9" s="104">
        <v>1</v>
      </c>
      <c r="J9" s="104">
        <v>114</v>
      </c>
      <c r="K9" s="104">
        <v>526</v>
      </c>
      <c r="L9" s="104">
        <v>1880</v>
      </c>
      <c r="M9" s="104">
        <v>353</v>
      </c>
      <c r="N9" s="104">
        <v>584</v>
      </c>
      <c r="O9" s="104">
        <v>0</v>
      </c>
      <c r="P9" s="104">
        <v>0</v>
      </c>
      <c r="Q9" s="104">
        <v>0</v>
      </c>
      <c r="R9" s="104">
        <v>0</v>
      </c>
      <c r="S9" s="104">
        <v>247</v>
      </c>
      <c r="T9" s="104">
        <v>1239</v>
      </c>
      <c r="U9" s="104">
        <v>0</v>
      </c>
      <c r="V9" s="104">
        <v>0</v>
      </c>
      <c r="W9" s="104">
        <v>0</v>
      </c>
      <c r="X9" s="104">
        <v>0</v>
      </c>
      <c r="Y9" s="104">
        <v>3</v>
      </c>
      <c r="Z9" s="104">
        <v>57</v>
      </c>
      <c r="AA9" s="37">
        <f>L9-(N9+P9+R9+T9+V9+X9+Z9)</f>
        <v>0</v>
      </c>
      <c r="AB9" s="37"/>
      <c r="AC9" s="37">
        <f>SUM(N9+P9+R9+T9+V9+X9+Z9)</f>
        <v>1880</v>
      </c>
      <c r="AD9" s="37">
        <f>L9-AC9</f>
        <v>0</v>
      </c>
    </row>
    <row r="10" spans="1:30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30">
      <c r="L11" s="27"/>
    </row>
  </sheetData>
  <mergeCells count="17">
    <mergeCell ref="A4:A7"/>
    <mergeCell ref="B4:B7"/>
    <mergeCell ref="D4:J4"/>
    <mergeCell ref="C4:C6"/>
    <mergeCell ref="D5:D6"/>
    <mergeCell ref="E5:G5"/>
    <mergeCell ref="J5:J6"/>
    <mergeCell ref="H5:I5"/>
    <mergeCell ref="K4:Z4"/>
    <mergeCell ref="K5:L6"/>
    <mergeCell ref="W5:X6"/>
    <mergeCell ref="Q5:R6"/>
    <mergeCell ref="O5:P6"/>
    <mergeCell ref="S5:T6"/>
    <mergeCell ref="M5:N6"/>
    <mergeCell ref="U5:V6"/>
    <mergeCell ref="Y5:Z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R40"/>
  <sheetViews>
    <sheetView zoomScale="90" zoomScaleNormal="90" zoomScaleSheetLayoutView="100" workbookViewId="0">
      <selection activeCell="H21" sqref="H21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1.28515625" bestFit="1" customWidth="1"/>
    <col min="7" max="7" width="9.5703125" customWidth="1"/>
    <col min="8" max="8" width="11.42578125" bestFit="1" customWidth="1"/>
    <col min="9" max="9" width="7.28515625" customWidth="1"/>
    <col min="10" max="10" width="11.42578125" bestFit="1" customWidth="1"/>
    <col min="11" max="11" width="7.28515625" customWidth="1"/>
    <col min="12" max="12" width="11.42578125" bestFit="1" customWidth="1"/>
    <col min="13" max="13" width="7.7109375" customWidth="1"/>
    <col min="14" max="14" width="8.85546875" bestFit="1" customWidth="1"/>
    <col min="15" max="15" width="7" bestFit="1" customWidth="1"/>
    <col min="16" max="16" width="9.28515625" bestFit="1" customWidth="1"/>
    <col min="17" max="18" width="5.7109375" customWidth="1"/>
    <col min="19" max="19" width="6.5703125" customWidth="1"/>
    <col min="23" max="23" width="11" customWidth="1"/>
    <col min="24" max="24" width="14.85546875" customWidth="1"/>
    <col min="25" max="25" width="15.285156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  <col min="41" max="41" width="9.28515625" bestFit="1" customWidth="1"/>
    <col min="43" max="43" width="11.42578125" bestFit="1" customWidth="1"/>
    <col min="44" max="44" width="9.28515625" bestFit="1" customWidth="1"/>
  </cols>
  <sheetData>
    <row r="1" spans="1:44" ht="12.75" customHeight="1">
      <c r="A1" s="32"/>
      <c r="B1" s="32"/>
      <c r="C1" s="13" t="s">
        <v>102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53"/>
    </row>
    <row r="2" spans="1:44" ht="12.75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32"/>
      <c r="X2" s="32"/>
      <c r="Y2" s="153"/>
    </row>
    <row r="3" spans="1:44" s="2" customFormat="1" ht="36" customHeight="1">
      <c r="A3" s="213" t="s">
        <v>0</v>
      </c>
      <c r="B3" s="213" t="s">
        <v>47</v>
      </c>
      <c r="C3" s="164" t="s">
        <v>15</v>
      </c>
      <c r="D3" s="164" t="s">
        <v>16</v>
      </c>
      <c r="E3" s="171" t="s">
        <v>138</v>
      </c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64" t="s">
        <v>12</v>
      </c>
      <c r="X3" s="164" t="s">
        <v>13</v>
      </c>
      <c r="Y3" s="247" t="s">
        <v>18</v>
      </c>
    </row>
    <row r="4" spans="1:44" s="2" customFormat="1" ht="51.75" customHeight="1">
      <c r="A4" s="213"/>
      <c r="B4" s="213"/>
      <c r="C4" s="243"/>
      <c r="D4" s="243"/>
      <c r="E4" s="211" t="s">
        <v>21</v>
      </c>
      <c r="F4" s="212"/>
      <c r="G4" s="211" t="s">
        <v>82</v>
      </c>
      <c r="H4" s="212"/>
      <c r="I4" s="244" t="s">
        <v>6</v>
      </c>
      <c r="J4" s="230"/>
      <c r="K4" s="211" t="s">
        <v>8</v>
      </c>
      <c r="L4" s="212"/>
      <c r="M4" s="211" t="s">
        <v>11</v>
      </c>
      <c r="N4" s="212"/>
      <c r="O4" s="211" t="s">
        <v>58</v>
      </c>
      <c r="P4" s="212"/>
      <c r="Q4" s="211" t="s">
        <v>88</v>
      </c>
      <c r="R4" s="212"/>
      <c r="S4" s="211" t="s">
        <v>17</v>
      </c>
      <c r="T4" s="212"/>
      <c r="U4" s="211" t="s">
        <v>87</v>
      </c>
      <c r="V4" s="212"/>
      <c r="W4" s="243"/>
      <c r="X4" s="243"/>
      <c r="Y4" s="248"/>
    </row>
    <row r="5" spans="1:44" s="2" customFormat="1" ht="39" customHeight="1">
      <c r="A5" s="213"/>
      <c r="B5" s="213"/>
      <c r="C5" s="243"/>
      <c r="D5" s="243"/>
      <c r="E5" s="207"/>
      <c r="F5" s="208"/>
      <c r="G5" s="207"/>
      <c r="H5" s="208"/>
      <c r="I5" s="245"/>
      <c r="J5" s="246"/>
      <c r="K5" s="207"/>
      <c r="L5" s="208"/>
      <c r="M5" s="207"/>
      <c r="N5" s="208"/>
      <c r="O5" s="207"/>
      <c r="P5" s="208"/>
      <c r="Q5" s="207"/>
      <c r="R5" s="208"/>
      <c r="S5" s="207"/>
      <c r="T5" s="208"/>
      <c r="U5" s="207"/>
      <c r="V5" s="208"/>
      <c r="W5" s="243"/>
      <c r="X5" s="243"/>
      <c r="Y5" s="248"/>
    </row>
    <row r="6" spans="1:44" s="2" customFormat="1" ht="45.6" customHeight="1">
      <c r="A6" s="213"/>
      <c r="B6" s="213"/>
      <c r="C6" s="165"/>
      <c r="D6" s="165"/>
      <c r="E6" s="209"/>
      <c r="F6" s="210"/>
      <c r="G6" s="209"/>
      <c r="H6" s="210"/>
      <c r="I6" s="231"/>
      <c r="J6" s="233"/>
      <c r="K6" s="209"/>
      <c r="L6" s="210"/>
      <c r="M6" s="209"/>
      <c r="N6" s="210"/>
      <c r="O6" s="209"/>
      <c r="P6" s="210"/>
      <c r="Q6" s="209"/>
      <c r="R6" s="210"/>
      <c r="S6" s="209"/>
      <c r="T6" s="210"/>
      <c r="U6" s="209"/>
      <c r="V6" s="210"/>
      <c r="W6" s="165"/>
      <c r="X6" s="165"/>
      <c r="Y6" s="249"/>
      <c r="AL6" s="2" t="s">
        <v>29</v>
      </c>
      <c r="AO6" s="2" t="s">
        <v>94</v>
      </c>
      <c r="AQ6" s="73" t="s">
        <v>120</v>
      </c>
    </row>
    <row r="7" spans="1:44" s="2" customFormat="1">
      <c r="A7" s="213"/>
      <c r="B7" s="213"/>
      <c r="C7" s="50" t="s">
        <v>1</v>
      </c>
      <c r="D7" s="50" t="s">
        <v>2</v>
      </c>
      <c r="E7" s="50" t="s">
        <v>2</v>
      </c>
      <c r="F7" s="50" t="s">
        <v>3</v>
      </c>
      <c r="G7" s="50" t="s">
        <v>2</v>
      </c>
      <c r="H7" s="50" t="s">
        <v>3</v>
      </c>
      <c r="I7" s="50" t="s">
        <v>2</v>
      </c>
      <c r="J7" s="50" t="s">
        <v>3</v>
      </c>
      <c r="K7" s="50" t="s">
        <v>2</v>
      </c>
      <c r="L7" s="50" t="s">
        <v>3</v>
      </c>
      <c r="M7" s="50" t="s">
        <v>2</v>
      </c>
      <c r="N7" s="50" t="s">
        <v>3</v>
      </c>
      <c r="O7" s="50" t="s">
        <v>2</v>
      </c>
      <c r="P7" s="50" t="s">
        <v>3</v>
      </c>
      <c r="Q7" s="50" t="s">
        <v>2</v>
      </c>
      <c r="R7" s="50" t="s">
        <v>3</v>
      </c>
      <c r="S7" s="50" t="s">
        <v>2</v>
      </c>
      <c r="T7" s="50" t="s">
        <v>3</v>
      </c>
      <c r="U7" s="50" t="s">
        <v>2</v>
      </c>
      <c r="V7" s="50" t="s">
        <v>3</v>
      </c>
      <c r="W7" s="50" t="s">
        <v>14</v>
      </c>
      <c r="X7" s="50" t="s">
        <v>14</v>
      </c>
      <c r="Y7" s="143" t="s">
        <v>32</v>
      </c>
      <c r="AL7" s="2" t="s">
        <v>19</v>
      </c>
    </row>
    <row r="8" spans="1:44" s="2" customFormat="1" hidden="1">
      <c r="A8" s="128"/>
      <c r="B8" s="5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143"/>
    </row>
    <row r="9" spans="1:44" s="2" customFormat="1" hidden="1">
      <c r="A9" s="128"/>
      <c r="B9" s="5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143"/>
    </row>
    <row r="10" spans="1:44" s="2" customFormat="1" hidden="1">
      <c r="A10" s="128"/>
      <c r="B10" s="5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143"/>
    </row>
    <row r="11" spans="1:44" s="2" customFormat="1" hidden="1">
      <c r="A11" s="128"/>
      <c r="B11" s="58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143"/>
    </row>
    <row r="12" spans="1:44" s="8" customFormat="1" ht="15.75">
      <c r="A12" s="28"/>
      <c r="B12" s="70"/>
      <c r="C12" s="88"/>
      <c r="D12" s="89"/>
      <c r="E12" s="89"/>
      <c r="F12" s="90"/>
      <c r="G12" s="90"/>
      <c r="H12" s="90"/>
      <c r="I12" s="89"/>
      <c r="J12" s="90"/>
      <c r="K12" s="89"/>
      <c r="L12" s="90"/>
      <c r="M12" s="90"/>
      <c r="N12" s="90"/>
      <c r="O12" s="89"/>
      <c r="P12" s="90"/>
      <c r="Q12" s="90"/>
      <c r="R12" s="90"/>
      <c r="S12" s="89"/>
      <c r="T12" s="90"/>
      <c r="U12" s="89"/>
      <c r="V12" s="90"/>
      <c r="W12" s="76"/>
      <c r="X12" s="91"/>
      <c r="Y12" s="74"/>
      <c r="Z12" s="75">
        <v>1465739.97</v>
      </c>
      <c r="AA12" s="78"/>
      <c r="AB12" s="79"/>
      <c r="AC12" s="80"/>
      <c r="AD12" s="81"/>
      <c r="AE12" s="81"/>
      <c r="AF12" s="82"/>
      <c r="AG12" s="82"/>
      <c r="AH12" s="82"/>
      <c r="AI12" s="82"/>
      <c r="AJ12" s="77"/>
      <c r="AK12" s="77"/>
      <c r="AL12" s="83"/>
      <c r="AM12" s="77"/>
      <c r="AN12" s="77"/>
      <c r="AO12" s="38">
        <f>SUM(J12+L12+N12+P12+R12+T12+V12)</f>
        <v>0</v>
      </c>
      <c r="AP12" s="77"/>
      <c r="AQ12" s="83">
        <f>SUM(J12+L12+N12+P12+R12+T12+V12)</f>
        <v>0</v>
      </c>
      <c r="AR12" s="83">
        <f>F12-AQ12</f>
        <v>0</v>
      </c>
    </row>
    <row r="13" spans="1:44" s="8" customFormat="1" ht="27" hidden="1" customHeight="1">
      <c r="A13" s="28"/>
      <c r="B13" s="84"/>
      <c r="C13" s="85"/>
      <c r="D13" s="78"/>
      <c r="E13" s="78"/>
      <c r="F13" s="86"/>
      <c r="G13" s="86"/>
      <c r="H13" s="86"/>
      <c r="I13" s="78"/>
      <c r="J13" s="86"/>
      <c r="K13" s="78"/>
      <c r="L13" s="86"/>
      <c r="M13" s="86"/>
      <c r="N13" s="86"/>
      <c r="O13" s="78"/>
      <c r="P13" s="86"/>
      <c r="Q13" s="86"/>
      <c r="R13" s="86"/>
      <c r="S13" s="86"/>
      <c r="T13" s="86"/>
      <c r="U13" s="86"/>
      <c r="V13" s="86"/>
      <c r="W13" s="80"/>
      <c r="X13" s="81"/>
      <c r="Y13" s="81"/>
      <c r="Z13" s="81"/>
      <c r="AA13" s="78"/>
      <c r="AB13" s="79"/>
      <c r="AC13" s="80"/>
      <c r="AD13" s="81"/>
      <c r="AE13" s="87"/>
      <c r="AF13" s="82"/>
      <c r="AG13" s="82"/>
      <c r="AH13" s="82"/>
      <c r="AI13" s="82"/>
      <c r="AJ13" s="77"/>
      <c r="AK13" s="77"/>
      <c r="AL13" s="83"/>
      <c r="AM13" s="77"/>
      <c r="AN13" s="77"/>
      <c r="AO13" s="38">
        <f>SUM(J13+L13+N13+P13+R13+T13+V13)</f>
        <v>0</v>
      </c>
      <c r="AP13" s="77"/>
      <c r="AQ13" s="83">
        <f>SUM(J13+L13+N13+P13+R13+T13+V13)</f>
        <v>0</v>
      </c>
      <c r="AR13" s="83">
        <f>F13-AQ13</f>
        <v>0</v>
      </c>
    </row>
    <row r="14" spans="1:44" s="8" customFormat="1" ht="15.75" hidden="1" customHeight="1">
      <c r="A14" s="28"/>
      <c r="B14" s="84"/>
      <c r="C14" s="85"/>
      <c r="D14" s="78"/>
      <c r="E14" s="78"/>
      <c r="F14" s="86"/>
      <c r="G14" s="86"/>
      <c r="H14" s="86"/>
      <c r="I14" s="78"/>
      <c r="J14" s="86"/>
      <c r="K14" s="78"/>
      <c r="L14" s="86"/>
      <c r="M14" s="86"/>
      <c r="N14" s="86"/>
      <c r="O14" s="78"/>
      <c r="P14" s="86"/>
      <c r="Q14" s="86"/>
      <c r="R14" s="86"/>
      <c r="S14" s="86"/>
      <c r="T14" s="86"/>
      <c r="U14" s="86"/>
      <c r="V14" s="86"/>
      <c r="W14" s="80"/>
      <c r="X14" s="81"/>
      <c r="Y14" s="81"/>
      <c r="Z14" s="81"/>
      <c r="AA14" s="78"/>
      <c r="AB14" s="79"/>
      <c r="AC14" s="80"/>
      <c r="AD14" s="81"/>
      <c r="AE14" s="87"/>
      <c r="AF14" s="82"/>
      <c r="AG14" s="82"/>
      <c r="AH14" s="82"/>
      <c r="AI14" s="82"/>
      <c r="AJ14" s="77"/>
      <c r="AK14" s="77"/>
      <c r="AL14" s="83"/>
      <c r="AM14" s="77"/>
      <c r="AN14" s="77"/>
      <c r="AO14" s="38">
        <f>SUM(J14+L14+N14+P14+R14+T14+V14)</f>
        <v>0</v>
      </c>
      <c r="AP14" s="77"/>
      <c r="AQ14" s="83">
        <f>SUM(J14+L14+N14+P14+R14+T14+V14)</f>
        <v>0</v>
      </c>
      <c r="AR14" s="83">
        <f>F14-AQ14</f>
        <v>0</v>
      </c>
    </row>
    <row r="15" spans="1:44">
      <c r="F15" s="33"/>
    </row>
    <row r="37" spans="4:13">
      <c r="M37" t="s">
        <v>97</v>
      </c>
    </row>
    <row r="40" spans="4:13">
      <c r="D40" s="7"/>
    </row>
  </sheetData>
  <mergeCells count="17">
    <mergeCell ref="Y3:Y6"/>
    <mergeCell ref="W3:W6"/>
    <mergeCell ref="X3:X6"/>
    <mergeCell ref="K4:L6"/>
    <mergeCell ref="E3:V3"/>
    <mergeCell ref="S4:T6"/>
    <mergeCell ref="M4:N6"/>
    <mergeCell ref="G4:H6"/>
    <mergeCell ref="Q4:R6"/>
    <mergeCell ref="U4:V6"/>
    <mergeCell ref="I4:J6"/>
    <mergeCell ref="E4:F6"/>
    <mergeCell ref="O4:P6"/>
    <mergeCell ref="A3:A7"/>
    <mergeCell ref="B3:B7"/>
    <mergeCell ref="D3:D6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8"/>
  <sheetViews>
    <sheetView zoomScale="90" zoomScaleNormal="90" zoomScaleSheetLayoutView="90" workbookViewId="0">
      <pane xSplit="2" ySplit="7" topLeftCell="F8" activePane="bottomRight" state="frozen"/>
      <selection pane="topRight" activeCell="C1" sqref="C1"/>
      <selection pane="bottomLeft" activeCell="A7" sqref="A7"/>
      <selection pane="bottomRight" activeCell="W8" sqref="W8"/>
    </sheetView>
  </sheetViews>
  <sheetFormatPr defaultRowHeight="15.75"/>
  <cols>
    <col min="1" max="1" width="3.7109375" style="35" customWidth="1"/>
    <col min="2" max="2" width="31.140625" style="35" bestFit="1" customWidth="1"/>
    <col min="3" max="4" width="9.28515625" style="35" customWidth="1"/>
    <col min="5" max="5" width="9.42578125" style="35" customWidth="1"/>
    <col min="6" max="6" width="9.7109375" style="35" customWidth="1"/>
    <col min="7" max="7" width="5.28515625" style="35" customWidth="1"/>
    <col min="8" max="10" width="9.28515625" style="35" customWidth="1"/>
    <col min="11" max="11" width="7.7109375" style="35" customWidth="1"/>
    <col min="12" max="14" width="9.28515625" style="35" customWidth="1"/>
    <col min="15" max="15" width="6" style="35" customWidth="1"/>
    <col min="16" max="18" width="9.7109375" style="35" customWidth="1"/>
    <col min="19" max="19" width="5.28515625" style="35" customWidth="1"/>
    <col min="20" max="20" width="7.7109375" style="35" customWidth="1"/>
    <col min="21" max="21" width="5.28515625" style="35" customWidth="1"/>
    <col min="22" max="22" width="11.5703125" style="35" customWidth="1"/>
    <col min="23" max="23" width="11.28515625" style="39" bestFit="1" customWidth="1"/>
    <col min="24" max="24" width="8.140625" style="35" customWidth="1"/>
    <col min="25" max="25" width="9.140625" style="35"/>
    <col min="26" max="26" width="7.140625" style="35" customWidth="1"/>
    <col min="27" max="27" width="7.7109375" style="35" customWidth="1"/>
    <col min="28" max="35" width="7.140625" style="35" customWidth="1"/>
    <col min="36" max="36" width="7.7109375" style="35" customWidth="1"/>
    <col min="37" max="39" width="9.140625" style="35" hidden="1" customWidth="1"/>
    <col min="40" max="40" width="10.5703125" style="35" hidden="1" customWidth="1"/>
    <col min="41" max="41" width="5.140625" style="35" hidden="1" customWidth="1"/>
    <col min="42" max="45" width="6.5703125" style="35" hidden="1" customWidth="1"/>
    <col min="46" max="50" width="9.140625" style="35" hidden="1" customWidth="1"/>
    <col min="51" max="16384" width="9.140625" style="35"/>
  </cols>
  <sheetData>
    <row r="1" spans="1:26" ht="18.75">
      <c r="B1" s="250" t="s">
        <v>91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O1" s="36"/>
    </row>
    <row r="2" spans="1:26" hidden="1">
      <c r="C2" s="36"/>
      <c r="E2" s="36"/>
      <c r="F2" s="36"/>
      <c r="O2" s="36"/>
    </row>
    <row r="3" spans="1:26">
      <c r="C3" s="36"/>
      <c r="E3" s="36"/>
      <c r="F3" s="36"/>
      <c r="H3" s="40"/>
      <c r="I3" s="40"/>
      <c r="J3" s="40"/>
      <c r="L3" s="36"/>
      <c r="M3" s="36"/>
      <c r="N3" s="36"/>
      <c r="O3" s="36"/>
    </row>
    <row r="4" spans="1:26" ht="28.5" customHeight="1">
      <c r="A4" s="213" t="s">
        <v>0</v>
      </c>
      <c r="B4" s="189" t="s">
        <v>47</v>
      </c>
      <c r="C4" s="214" t="s">
        <v>50</v>
      </c>
      <c r="D4" s="171" t="s">
        <v>83</v>
      </c>
      <c r="E4" s="173"/>
      <c r="F4" s="173"/>
      <c r="G4" s="187" t="s">
        <v>29</v>
      </c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</row>
    <row r="5" spans="1:26" ht="39" customHeight="1">
      <c r="A5" s="213"/>
      <c r="B5" s="200"/>
      <c r="C5" s="215"/>
      <c r="D5" s="180" t="s">
        <v>21</v>
      </c>
      <c r="E5" s="252" t="s">
        <v>56</v>
      </c>
      <c r="F5" s="253" t="s">
        <v>57</v>
      </c>
      <c r="G5" s="207" t="s">
        <v>21</v>
      </c>
      <c r="H5" s="208"/>
      <c r="I5" s="211" t="s">
        <v>6</v>
      </c>
      <c r="J5" s="212"/>
      <c r="K5" s="207" t="s">
        <v>8</v>
      </c>
      <c r="L5" s="208"/>
      <c r="M5" s="211" t="s">
        <v>11</v>
      </c>
      <c r="N5" s="212"/>
      <c r="O5" s="207" t="s">
        <v>51</v>
      </c>
      <c r="P5" s="208"/>
      <c r="Q5" s="211" t="s">
        <v>88</v>
      </c>
      <c r="R5" s="212"/>
      <c r="S5" s="207" t="s">
        <v>7</v>
      </c>
      <c r="T5" s="208"/>
      <c r="U5" s="242" t="s">
        <v>89</v>
      </c>
      <c r="V5" s="230"/>
    </row>
    <row r="6" spans="1:26" ht="52.5" customHeight="1">
      <c r="A6" s="213"/>
      <c r="B6" s="200"/>
      <c r="C6" s="216"/>
      <c r="D6" s="181"/>
      <c r="E6" s="252"/>
      <c r="F6" s="254"/>
      <c r="G6" s="209"/>
      <c r="H6" s="210"/>
      <c r="I6" s="209"/>
      <c r="J6" s="210"/>
      <c r="K6" s="209"/>
      <c r="L6" s="210"/>
      <c r="M6" s="209"/>
      <c r="N6" s="210"/>
      <c r="O6" s="209"/>
      <c r="P6" s="210"/>
      <c r="Q6" s="209"/>
      <c r="R6" s="210"/>
      <c r="S6" s="209"/>
      <c r="T6" s="210"/>
      <c r="U6" s="231"/>
      <c r="V6" s="233"/>
      <c r="W6" s="39" t="s">
        <v>94</v>
      </c>
    </row>
    <row r="7" spans="1:26">
      <c r="A7" s="189"/>
      <c r="B7" s="200"/>
      <c r="C7" s="152" t="s">
        <v>1</v>
      </c>
      <c r="D7" s="121" t="s">
        <v>2</v>
      </c>
      <c r="E7" s="121" t="s">
        <v>2</v>
      </c>
      <c r="F7" s="121" t="s">
        <v>2</v>
      </c>
      <c r="G7" s="121" t="s">
        <v>2</v>
      </c>
      <c r="H7" s="121" t="s">
        <v>3</v>
      </c>
      <c r="I7" s="121" t="s">
        <v>2</v>
      </c>
      <c r="J7" s="121" t="s">
        <v>3</v>
      </c>
      <c r="K7" s="121" t="s">
        <v>2</v>
      </c>
      <c r="L7" s="121" t="s">
        <v>3</v>
      </c>
      <c r="M7" s="121" t="s">
        <v>2</v>
      </c>
      <c r="N7" s="121" t="s">
        <v>3</v>
      </c>
      <c r="O7" s="121" t="s">
        <v>2</v>
      </c>
      <c r="P7" s="121" t="s">
        <v>3</v>
      </c>
      <c r="Q7" s="121" t="s">
        <v>2</v>
      </c>
      <c r="R7" s="121" t="s">
        <v>3</v>
      </c>
      <c r="S7" s="121" t="s">
        <v>2</v>
      </c>
      <c r="T7" s="121" t="s">
        <v>3</v>
      </c>
      <c r="U7" s="121" t="s">
        <v>2</v>
      </c>
      <c r="V7" s="121" t="s">
        <v>3</v>
      </c>
    </row>
    <row r="8" spans="1:26" s="41" customFormat="1" ht="31.5">
      <c r="A8" s="97">
        <v>1</v>
      </c>
      <c r="B8" s="117" t="s">
        <v>146</v>
      </c>
      <c r="C8" s="94">
        <v>1</v>
      </c>
      <c r="D8" s="94">
        <v>24</v>
      </c>
      <c r="E8" s="94">
        <v>14</v>
      </c>
      <c r="F8" s="94">
        <v>10</v>
      </c>
      <c r="G8" s="94">
        <v>24</v>
      </c>
      <c r="H8" s="94">
        <v>2101</v>
      </c>
      <c r="I8" s="94">
        <v>24</v>
      </c>
      <c r="J8" s="94">
        <v>536</v>
      </c>
      <c r="K8" s="94">
        <v>5</v>
      </c>
      <c r="L8" s="94">
        <v>108</v>
      </c>
      <c r="M8" s="94">
        <v>0</v>
      </c>
      <c r="N8" s="94">
        <v>0</v>
      </c>
      <c r="O8" s="94">
        <v>24</v>
      </c>
      <c r="P8" s="94">
        <v>839</v>
      </c>
      <c r="Q8" s="94">
        <v>0</v>
      </c>
      <c r="R8" s="94">
        <v>0</v>
      </c>
      <c r="S8" s="94">
        <v>0</v>
      </c>
      <c r="T8" s="94">
        <v>0</v>
      </c>
      <c r="U8" s="94">
        <v>24</v>
      </c>
      <c r="V8" s="94">
        <v>618</v>
      </c>
      <c r="W8" s="72">
        <f>H8-J8-L8-N8-P8-R8-T8-V8</f>
        <v>0</v>
      </c>
      <c r="Y8" s="72">
        <f>SUM(J8+L8+N8+P8+R8+T8+V8)</f>
        <v>2101</v>
      </c>
      <c r="Z8" s="72">
        <f>H8-Y8</f>
        <v>0</v>
      </c>
    </row>
  </sheetData>
  <mergeCells count="17">
    <mergeCell ref="A4:A7"/>
    <mergeCell ref="B4:B7"/>
    <mergeCell ref="G4:V4"/>
    <mergeCell ref="D5:D6"/>
    <mergeCell ref="D4:F4"/>
    <mergeCell ref="G5:H6"/>
    <mergeCell ref="K5:L6"/>
    <mergeCell ref="U5:V6"/>
    <mergeCell ref="O5:P6"/>
    <mergeCell ref="S5:T6"/>
    <mergeCell ref="Q5:R6"/>
    <mergeCell ref="B1:L1"/>
    <mergeCell ref="M5:N6"/>
    <mergeCell ref="C4:C6"/>
    <mergeCell ref="E5:E6"/>
    <mergeCell ref="F5:F6"/>
    <mergeCell ref="I5:J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2"/>
  <sheetViews>
    <sheetView workbookViewId="0">
      <selection activeCell="B2" sqref="B2"/>
    </sheetView>
  </sheetViews>
  <sheetFormatPr defaultRowHeight="12.75"/>
  <cols>
    <col min="1" max="1" width="4.5703125" customWidth="1"/>
    <col min="2" max="2" width="42.42578125" customWidth="1"/>
    <col min="8" max="8" width="13.140625" bestFit="1" customWidth="1"/>
  </cols>
  <sheetData>
    <row r="1" spans="1:9">
      <c r="A1" s="68"/>
      <c r="B1" s="68"/>
      <c r="C1" s="68" t="s">
        <v>114</v>
      </c>
      <c r="D1" s="68" t="s">
        <v>115</v>
      </c>
      <c r="E1" s="68" t="s">
        <v>116</v>
      </c>
      <c r="F1" s="68" t="s">
        <v>117</v>
      </c>
      <c r="G1" s="68" t="s">
        <v>118</v>
      </c>
      <c r="H1" s="68" t="s">
        <v>119</v>
      </c>
      <c r="I1" s="68" t="s">
        <v>113</v>
      </c>
    </row>
    <row r="2" spans="1:9" ht="15.75">
      <c r="A2" s="69">
        <v>1</v>
      </c>
      <c r="B2" s="70" t="s">
        <v>150</v>
      </c>
      <c r="C2" s="68">
        <f ca="1">'на дому'!N9</f>
        <v>48770</v>
      </c>
      <c r="D2" s="68">
        <f ca="1">соц.реаб.!L9</f>
        <v>0</v>
      </c>
      <c r="E2" s="34">
        <f ca="1">SUM(срочное!G10+срочное!I10+срочное!K10+срочное!M10)</f>
        <v>0</v>
      </c>
      <c r="F2" s="34">
        <f ca="1">соц.такси!D9</f>
        <v>177</v>
      </c>
      <c r="G2" s="34">
        <f ca="1">дневное!L9</f>
        <v>1880</v>
      </c>
      <c r="H2" s="71">
        <f ca="1">'соц.реаб. детей'!H8</f>
        <v>2101</v>
      </c>
      <c r="I2" s="68">
        <f>SUM(C2:H2)</f>
        <v>52928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16</vt:i4>
      </vt:variant>
    </vt:vector>
  </HeadingPairs>
  <TitlesOfParts>
    <vt:vector size="25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Услуги по крыму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  <vt:lpstr>'Услуги по крыму'!Область_печати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2021-07-02T06:09:20Z</cp:lastPrinted>
  <dcterms:created xsi:type="dcterms:W3CDTF">2010-04-10T13:22:31Z</dcterms:created>
  <dcterms:modified xsi:type="dcterms:W3CDTF">2021-07-02T08:29:26Z</dcterms:modified>
</cp:coreProperties>
</file>